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#####RAZREDNISTVO\"/>
    </mc:Choice>
  </mc:AlternateContent>
  <bookViews>
    <workbookView xWindow="0" yWindow="0" windowWidth="21525" windowHeight="11985"/>
  </bookViews>
  <sheets>
    <sheet name="odjeljenski_list" sheetId="1" r:id="rId1"/>
  </sheets>
  <definedNames>
    <definedName name="_xlnm._FilterDatabase" localSheetId="0" hidden="1">odjeljenski_list!$AA$1:$AL$39</definedName>
    <definedName name="_xlnm.Print_Area" localSheetId="0">odjeljenski_list!$A$1:$AL$55</definedName>
  </definedNames>
  <calcPr calcId="152511"/>
</workbook>
</file>

<file path=xl/calcChain.xml><?xml version="1.0" encoding="utf-8"?>
<calcChain xmlns="http://schemas.openxmlformats.org/spreadsheetml/2006/main">
  <c r="AA18" i="1" l="1"/>
  <c r="AR12" i="1"/>
  <c r="AR13" i="1"/>
  <c r="AR14" i="1"/>
  <c r="AR15" i="1"/>
  <c r="AR16" i="1"/>
  <c r="AR17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J46" i="1"/>
  <c r="AH46" i="1"/>
  <c r="AF46" i="1"/>
  <c r="AD46" i="1"/>
  <c r="AB46" i="1"/>
  <c r="AH42" i="1"/>
  <c r="AG42" i="1"/>
  <c r="AH41" i="1"/>
  <c r="AG41" i="1"/>
  <c r="K44" i="1"/>
  <c r="M44" i="1"/>
  <c r="O44" i="1"/>
  <c r="P44" i="1"/>
  <c r="Q44" i="1"/>
  <c r="R44" i="1"/>
  <c r="S44" i="1"/>
  <c r="T44" i="1"/>
  <c r="U44" i="1"/>
  <c r="V44" i="1"/>
  <c r="W44" i="1"/>
  <c r="X44" i="1"/>
  <c r="Y44" i="1"/>
  <c r="K45" i="1"/>
  <c r="M45" i="1"/>
  <c r="O45" i="1"/>
  <c r="P45" i="1"/>
  <c r="Q45" i="1"/>
  <c r="R45" i="1"/>
  <c r="S45" i="1"/>
  <c r="T45" i="1"/>
  <c r="U45" i="1"/>
  <c r="V45" i="1"/>
  <c r="W45" i="1"/>
  <c r="X45" i="1"/>
  <c r="Y45" i="1"/>
  <c r="K46" i="1"/>
  <c r="M46" i="1"/>
  <c r="O46" i="1"/>
  <c r="P46" i="1"/>
  <c r="Q46" i="1"/>
  <c r="R46" i="1"/>
  <c r="S46" i="1"/>
  <c r="T46" i="1"/>
  <c r="U46" i="1"/>
  <c r="V46" i="1"/>
  <c r="W46" i="1"/>
  <c r="X46" i="1"/>
  <c r="Y46" i="1"/>
  <c r="K47" i="1"/>
  <c r="M47" i="1"/>
  <c r="O47" i="1"/>
  <c r="P47" i="1"/>
  <c r="Q47" i="1"/>
  <c r="R47" i="1"/>
  <c r="S47" i="1"/>
  <c r="T47" i="1"/>
  <c r="U47" i="1"/>
  <c r="V47" i="1"/>
  <c r="W47" i="1"/>
  <c r="X47" i="1"/>
  <c r="Y47" i="1"/>
  <c r="K48" i="1"/>
  <c r="M48" i="1"/>
  <c r="O48" i="1"/>
  <c r="P48" i="1"/>
  <c r="Q48" i="1"/>
  <c r="R48" i="1"/>
  <c r="S48" i="1"/>
  <c r="T48" i="1"/>
  <c r="U48" i="1"/>
  <c r="V48" i="1"/>
  <c r="W48" i="1"/>
  <c r="X48" i="1"/>
  <c r="Y48" i="1"/>
  <c r="K49" i="1"/>
  <c r="M49" i="1"/>
  <c r="O49" i="1"/>
  <c r="P49" i="1"/>
  <c r="Q49" i="1"/>
  <c r="R49" i="1"/>
  <c r="S49" i="1"/>
  <c r="T49" i="1"/>
  <c r="U49" i="1"/>
  <c r="V49" i="1"/>
  <c r="W49" i="1"/>
  <c r="X49" i="1"/>
  <c r="Y49" i="1"/>
  <c r="K50" i="1"/>
  <c r="M50" i="1"/>
  <c r="O50" i="1"/>
  <c r="P50" i="1"/>
  <c r="Q50" i="1"/>
  <c r="R50" i="1"/>
  <c r="S50" i="1"/>
  <c r="T50" i="1"/>
  <c r="U50" i="1"/>
  <c r="V50" i="1"/>
  <c r="W50" i="1"/>
  <c r="X50" i="1"/>
  <c r="Y50" i="1"/>
  <c r="P42" i="1"/>
  <c r="Q42" i="1"/>
  <c r="R42" i="1"/>
  <c r="S42" i="1"/>
  <c r="T42" i="1"/>
  <c r="U42" i="1"/>
  <c r="V42" i="1"/>
  <c r="W42" i="1"/>
  <c r="X42" i="1"/>
  <c r="Y42" i="1"/>
  <c r="M42" i="1"/>
  <c r="O42" i="1"/>
  <c r="Y41" i="1"/>
  <c r="X41" i="1"/>
  <c r="W41" i="1"/>
  <c r="V41" i="1"/>
  <c r="U41" i="1"/>
  <c r="T41" i="1"/>
  <c r="S41" i="1"/>
  <c r="R41" i="1"/>
  <c r="Q41" i="1"/>
  <c r="P41" i="1"/>
  <c r="O41" i="1"/>
  <c r="N41" i="1"/>
  <c r="N44" i="1" s="1"/>
  <c r="M41" i="1"/>
  <c r="L41" i="1"/>
  <c r="L44" i="1" s="1"/>
  <c r="K41" i="1"/>
  <c r="K42" i="1" s="1"/>
  <c r="J41" i="1"/>
  <c r="J44" i="1" s="1"/>
  <c r="I41" i="1"/>
  <c r="I50" i="1" s="1"/>
  <c r="AI11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D13" i="1"/>
  <c r="AD14" i="1"/>
  <c r="AD15" i="1"/>
  <c r="AD16" i="1"/>
  <c r="AD17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C39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A39" i="1"/>
  <c r="AB39" i="1" s="1"/>
  <c r="AA12" i="1"/>
  <c r="AD12" i="1" s="1"/>
  <c r="AA13" i="1"/>
  <c r="AB13" i="1" s="1"/>
  <c r="AA14" i="1"/>
  <c r="AA15" i="1"/>
  <c r="AB15" i="1" s="1"/>
  <c r="AA16" i="1"/>
  <c r="AA17" i="1"/>
  <c r="AB17" i="1" s="1"/>
  <c r="AA19" i="1"/>
  <c r="AB19" i="1" s="1"/>
  <c r="AA20" i="1"/>
  <c r="AA21" i="1"/>
  <c r="AB21" i="1" s="1"/>
  <c r="AA22" i="1"/>
  <c r="AA23" i="1"/>
  <c r="AB23" i="1" s="1"/>
  <c r="AA24" i="1"/>
  <c r="AA25" i="1"/>
  <c r="AB25" i="1" s="1"/>
  <c r="AA26" i="1"/>
  <c r="AA27" i="1"/>
  <c r="AB27" i="1" s="1"/>
  <c r="AA28" i="1"/>
  <c r="AA29" i="1"/>
  <c r="AB29" i="1" s="1"/>
  <c r="AA30" i="1"/>
  <c r="AA31" i="1"/>
  <c r="AB31" i="1" s="1"/>
  <c r="AA32" i="1"/>
  <c r="AA33" i="1"/>
  <c r="AB33" i="1" s="1"/>
  <c r="AA34" i="1"/>
  <c r="AA35" i="1"/>
  <c r="AB35" i="1" s="1"/>
  <c r="AA36" i="1"/>
  <c r="AA37" i="1"/>
  <c r="AB37" i="1" s="1"/>
  <c r="AA38" i="1"/>
  <c r="AA10" i="1"/>
  <c r="AA11" i="1"/>
  <c r="AB11" i="1" s="1"/>
  <c r="J42" i="1" l="1"/>
  <c r="N42" i="1"/>
  <c r="L42" i="1"/>
  <c r="N50" i="1"/>
  <c r="L50" i="1"/>
  <c r="J50" i="1"/>
  <c r="N49" i="1"/>
  <c r="L49" i="1"/>
  <c r="J49" i="1"/>
  <c r="N48" i="1"/>
  <c r="L48" i="1"/>
  <c r="J48" i="1"/>
  <c r="N47" i="1"/>
  <c r="L47" i="1"/>
  <c r="J47" i="1"/>
  <c r="N46" i="1"/>
  <c r="L46" i="1"/>
  <c r="J46" i="1"/>
  <c r="N45" i="1"/>
  <c r="L45" i="1"/>
  <c r="J45" i="1"/>
  <c r="AR11" i="1"/>
  <c r="AI10" i="1"/>
  <c r="AI41" i="1" s="1"/>
  <c r="AI42" i="1" s="1"/>
  <c r="AI12" i="1"/>
  <c r="I49" i="1"/>
  <c r="I45" i="1"/>
  <c r="I47" i="1"/>
  <c r="AC12" i="1"/>
  <c r="I42" i="1"/>
  <c r="AA53" i="1" s="1"/>
  <c r="I44" i="1"/>
  <c r="I46" i="1"/>
  <c r="AC11" i="1"/>
  <c r="AD11" i="1" s="1"/>
  <c r="AC10" i="1"/>
  <c r="AB10" i="1"/>
  <c r="AB14" i="1"/>
  <c r="AB12" i="1"/>
  <c r="AB38" i="1"/>
  <c r="AB36" i="1"/>
  <c r="AB34" i="1"/>
  <c r="AB32" i="1"/>
  <c r="AB30" i="1"/>
  <c r="AB28" i="1"/>
  <c r="AB26" i="1"/>
  <c r="AB24" i="1"/>
  <c r="AB22" i="1"/>
  <c r="AB20" i="1"/>
  <c r="AB18" i="1"/>
  <c r="AD18" i="1" s="1"/>
  <c r="AB16" i="1"/>
  <c r="AR18" i="1" l="1"/>
  <c r="AR10" i="1"/>
  <c r="AG53" i="1" s="1"/>
  <c r="I48" i="1"/>
  <c r="AD10" i="1"/>
  <c r="C6" i="1" l="1"/>
  <c r="A6" i="1"/>
  <c r="E6" i="1" l="1"/>
  <c r="X55" i="1" l="1"/>
  <c r="T55" i="1"/>
  <c r="O55" i="1"/>
  <c r="X54" i="1"/>
  <c r="T54" i="1"/>
  <c r="O54" i="1"/>
  <c r="A55" i="1"/>
  <c r="E55" i="1"/>
  <c r="J55" i="1"/>
  <c r="G54" i="1"/>
  <c r="C54" i="1"/>
  <c r="V55" i="1"/>
  <c r="R55" i="1"/>
  <c r="L55" i="1"/>
  <c r="V54" i="1"/>
  <c r="R54" i="1"/>
  <c r="L54" i="1"/>
  <c r="C55" i="1"/>
  <c r="G55" i="1"/>
  <c r="J54" i="1"/>
  <c r="E54" i="1"/>
  <c r="A54" i="1"/>
  <c r="AB47" i="1"/>
  <c r="AD47" i="1"/>
  <c r="AH47" i="1"/>
  <c r="AF47" i="1"/>
  <c r="AJ47" i="1"/>
  <c r="C7" i="1" l="1"/>
  <c r="A7" i="1"/>
  <c r="G46" i="1" l="1"/>
  <c r="G45" i="1"/>
  <c r="G47" i="1"/>
  <c r="G49" i="1"/>
  <c r="G50" i="1"/>
</calcChain>
</file>

<file path=xl/comments1.xml><?xml version="1.0" encoding="utf-8"?>
<comments xmlns="http://schemas.openxmlformats.org/spreadsheetml/2006/main">
  <authors>
    <author>Munir Softić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238"/>
          </rPr>
          <t>Munir Softić:</t>
        </r>
        <r>
          <rPr>
            <sz val="9"/>
            <color indexed="81"/>
            <rFont val="Tahoma"/>
            <family val="2"/>
            <charset val="238"/>
          </rPr>
          <t xml:space="preserve">
Zaključna ocjena po predmetima može biti:
5 - odličan,
4 - vrlo dobar,
3 - dobar,
2 - dovoljan,
1 - nedovoljan,
- - neocijenjen</t>
        </r>
      </text>
    </comment>
    <comment ref="AD1" authorId="0" shapeId="0">
      <text>
        <r>
          <rPr>
            <sz val="9"/>
            <color indexed="81"/>
            <rFont val="Tahoma"/>
            <family val="2"/>
            <charset val="238"/>
          </rPr>
          <t>Opći uspjeh se izračunava automatski nakon što unesete ocjene učenika!</t>
        </r>
      </text>
    </comment>
    <comment ref="AJ1" authorId="0" shapeId="0">
      <text>
        <r>
          <rPr>
            <sz val="9"/>
            <color indexed="81"/>
            <rFont val="Tahoma"/>
            <family val="2"/>
            <charset val="238"/>
          </rPr>
          <t>Ocjena za vladanje učenika može biti:
- primjerno,
- vrlo dobro,
- dobro,
- zadovoljavajuće,
- loše.</t>
        </r>
      </text>
    </comment>
    <comment ref="A4" authorId="0" shapeId="0">
      <text>
        <r>
          <rPr>
            <sz val="9"/>
            <color indexed="81"/>
            <rFont val="Tahoma"/>
            <family val="2"/>
            <charset val="238"/>
          </rPr>
          <t>Polja se automatski popunjavaju nakon što se unese prezime i ime, te spol učenika!</t>
        </r>
      </text>
    </comment>
    <comment ref="G9" authorId="0" shapeId="0">
      <text>
        <r>
          <rPr>
            <sz val="9"/>
            <color indexed="81"/>
            <rFont val="Tahoma"/>
            <family val="2"/>
            <charset val="238"/>
          </rPr>
          <t xml:space="preserve">Unosi se prvo slovo riječi!
M - Muški
Ž - Ženski </t>
        </r>
      </text>
    </comment>
  </commentList>
</comments>
</file>

<file path=xl/sharedStrings.xml><?xml version="1.0" encoding="utf-8"?>
<sst xmlns="http://schemas.openxmlformats.org/spreadsheetml/2006/main" count="71" uniqueCount="59">
  <si>
    <t>Popis predmeta i ocjena po učeniku</t>
  </si>
  <si>
    <t>Izostanci</t>
  </si>
  <si>
    <t>Vladanje</t>
  </si>
  <si>
    <t>Matematika</t>
  </si>
  <si>
    <t>Ukupno</t>
  </si>
  <si>
    <t>Broj ocjena</t>
  </si>
  <si>
    <t>Odličnih</t>
  </si>
  <si>
    <t>Vrlo dobrih</t>
  </si>
  <si>
    <t>Dobrih</t>
  </si>
  <si>
    <t>Dovoljnih</t>
  </si>
  <si>
    <t>Nedovoljnih</t>
  </si>
  <si>
    <t>Neocijenjenih</t>
  </si>
  <si>
    <t>Broj učenika</t>
  </si>
  <si>
    <t>ukupno</t>
  </si>
  <si>
    <t>Dobro</t>
  </si>
  <si>
    <t>Loše</t>
  </si>
  <si>
    <t>Uspjeh učenika</t>
  </si>
  <si>
    <t>Bosanski jezik i književnost</t>
  </si>
  <si>
    <t>Historija</t>
  </si>
  <si>
    <t>Tjelesni i zdravstveni odgoj</t>
  </si>
  <si>
    <t>Zbir ocjena</t>
  </si>
  <si>
    <t>Beoj nedovoljnih ocjena</t>
  </si>
  <si>
    <t>Opravdani</t>
  </si>
  <si>
    <t>Neopravdani</t>
  </si>
  <si>
    <t>Primjerno</t>
  </si>
  <si>
    <t>Vrlo dobro</t>
  </si>
  <si>
    <t>Zadovoljavajuće</t>
  </si>
  <si>
    <t>Spol</t>
  </si>
  <si>
    <t>Ž</t>
  </si>
  <si>
    <t>M</t>
  </si>
  <si>
    <t>Svega sa pozitivnom ocjenom</t>
  </si>
  <si>
    <t>Njemački jezik</t>
  </si>
  <si>
    <t>Engleski jezik</t>
  </si>
  <si>
    <t>Opći uspjeh</t>
  </si>
  <si>
    <t>Rd. br.</t>
  </si>
  <si>
    <t>Odjeljenje</t>
  </si>
  <si>
    <t>I</t>
  </si>
  <si>
    <t>Prezime i ime</t>
  </si>
  <si>
    <t>Prolazi</t>
  </si>
  <si>
    <t>Zadovoljav.</t>
  </si>
  <si>
    <t>muških</t>
  </si>
  <si>
    <t>ženskih</t>
  </si>
  <si>
    <t>- muško</t>
  </si>
  <si>
    <t>- žensko</t>
  </si>
  <si>
    <t>Neocijenjen</t>
  </si>
  <si>
    <t>N</t>
  </si>
  <si>
    <t>Srednja ocjena</t>
  </si>
  <si>
    <t>Zbir ocjena po predmetu</t>
  </si>
  <si>
    <t>Srednja ocjena po predmetu</t>
  </si>
  <si>
    <t>Prosječno izostanaka po učeniku</t>
  </si>
  <si>
    <t>Ukupno izostanaka</t>
  </si>
  <si>
    <t>Srednja ocjena općeg uspjeha</t>
  </si>
  <si>
    <t>1 neg.</t>
  </si>
  <si>
    <t>Neocijeljeni i nedovoljni uspjeh</t>
  </si>
  <si>
    <t>Prosjek sred. ocjena po pred.</t>
  </si>
  <si>
    <t>Broj negativnih ocjena</t>
  </si>
  <si>
    <t>2 neg.</t>
  </si>
  <si>
    <t>3 neg.</t>
  </si>
  <si>
    <t>4 i više neg.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</si>
</sst>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Times New Roman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theme="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vertAlign val="subscript"/>
      <sz val="12"/>
      <name val="Cambria"/>
      <family val="1"/>
      <charset val="238"/>
      <scheme val="maj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mbria"/>
      <family val="1"/>
      <charset val="238"/>
      <scheme val="major"/>
    </font>
    <font>
      <b/>
      <sz val="10"/>
      <color theme="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1.5"/>
      <name val="Cambria"/>
      <family val="1"/>
      <charset val="238"/>
      <scheme val="major"/>
    </font>
    <font>
      <sz val="11.5"/>
      <name val="Cambria"/>
      <family val="1"/>
      <charset val="238"/>
      <scheme val="major"/>
    </font>
    <font>
      <sz val="11.5"/>
      <color theme="1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24994659260841701"/>
      </bottom>
      <diagonal/>
    </border>
    <border>
      <left/>
      <right/>
      <top style="thick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 style="thick">
        <color indexed="64"/>
      </bottom>
      <diagonal/>
    </border>
    <border>
      <left/>
      <right/>
      <top style="hair">
        <color theme="0" tint="-0.24994659260841701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24994659260841701"/>
      </top>
      <bottom style="thick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auto="1"/>
      </bottom>
      <diagonal/>
    </border>
    <border>
      <left/>
      <right/>
      <top style="thick">
        <color indexed="64"/>
      </top>
      <bottom style="hair">
        <color auto="1"/>
      </bottom>
      <diagonal/>
    </border>
    <border>
      <left/>
      <right style="thick">
        <color indexed="64"/>
      </right>
      <top style="thick">
        <color indexed="64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thick">
        <color indexed="64"/>
      </bottom>
      <diagonal/>
    </border>
    <border>
      <left/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hair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10" fontId="1" fillId="2" borderId="0" xfId="0" applyNumberFormat="1" applyFont="1" applyFill="1" applyBorder="1" applyAlignment="1" applyProtection="1">
      <alignment horizontal="center" vertical="center"/>
    </xf>
    <xf numFmtId="10" fontId="1" fillId="2" borderId="0" xfId="0" applyNumberFormat="1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2" fontId="9" fillId="2" borderId="0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vertical="center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</xf>
    <xf numFmtId="10" fontId="10" fillId="2" borderId="0" xfId="0" applyNumberFormat="1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1" fontId="10" fillId="2" borderId="18" xfId="0" applyNumberFormat="1" applyFont="1" applyFill="1" applyBorder="1" applyAlignment="1" applyProtection="1">
      <alignment horizontal="center" vertical="center"/>
    </xf>
    <xf numFmtId="2" fontId="10" fillId="2" borderId="19" xfId="0" applyNumberFormat="1" applyFont="1" applyFill="1" applyBorder="1" applyAlignment="1" applyProtection="1">
      <alignment horizontal="center" vertical="center" shrinkToFit="1"/>
    </xf>
    <xf numFmtId="1" fontId="4" fillId="2" borderId="20" xfId="0" applyNumberFormat="1" applyFont="1" applyFill="1" applyBorder="1" applyAlignment="1" applyProtection="1">
      <alignment horizontal="center" vertical="center"/>
    </xf>
    <xf numFmtId="1" fontId="10" fillId="2" borderId="15" xfId="0" applyNumberFormat="1" applyFont="1" applyFill="1" applyBorder="1" applyAlignment="1" applyProtection="1">
      <alignment horizontal="center" vertical="center"/>
      <protection locked="0"/>
    </xf>
    <xf numFmtId="1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" fontId="10" fillId="2" borderId="18" xfId="0" applyNumberFormat="1" applyFont="1" applyFill="1" applyBorder="1" applyAlignment="1" applyProtection="1">
      <alignment horizontal="center" vertical="center"/>
      <protection locked="0"/>
    </xf>
    <xf numFmtId="1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1" fontId="10" fillId="2" borderId="21" xfId="0" applyNumberFormat="1" applyFont="1" applyFill="1" applyBorder="1" applyAlignment="1" applyProtection="1">
      <alignment horizontal="center" vertical="center"/>
    </xf>
    <xf numFmtId="2" fontId="10" fillId="2" borderId="22" xfId="0" applyNumberFormat="1" applyFont="1" applyFill="1" applyBorder="1" applyAlignment="1" applyProtection="1">
      <alignment horizontal="center" vertical="center" shrinkToFit="1"/>
    </xf>
    <xf numFmtId="1" fontId="4" fillId="2" borderId="23" xfId="0" applyNumberFormat="1" applyFont="1" applyFill="1" applyBorder="1" applyAlignment="1" applyProtection="1">
      <alignment horizontal="center" vertical="center"/>
    </xf>
    <xf numFmtId="1" fontId="10" fillId="2" borderId="21" xfId="0" applyNumberFormat="1" applyFont="1" applyFill="1" applyBorder="1" applyAlignment="1" applyProtection="1">
      <alignment horizontal="center" vertical="center"/>
      <protection locked="0"/>
    </xf>
    <xf numFmtId="1" fontId="10" fillId="2" borderId="22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1" fontId="10" fillId="3" borderId="15" xfId="0" applyNumberFormat="1" applyFont="1" applyFill="1" applyBorder="1" applyAlignment="1" applyProtection="1">
      <alignment horizontal="center" vertical="center" shrinkToFit="1"/>
    </xf>
    <xf numFmtId="1" fontId="10" fillId="2" borderId="16" xfId="0" applyNumberFormat="1" applyFont="1" applyFill="1" applyBorder="1" applyAlignment="1" applyProtection="1">
      <alignment horizontal="center" vertical="center" shrinkToFit="1"/>
    </xf>
    <xf numFmtId="1" fontId="10" fillId="3" borderId="16" xfId="0" applyNumberFormat="1" applyFont="1" applyFill="1" applyBorder="1" applyAlignment="1" applyProtection="1">
      <alignment horizontal="center" vertical="center" shrinkToFit="1"/>
    </xf>
    <xf numFmtId="1" fontId="10" fillId="3" borderId="17" xfId="0" applyNumberFormat="1" applyFont="1" applyFill="1" applyBorder="1" applyAlignment="1" applyProtection="1">
      <alignment horizontal="center" vertical="center" shrinkToFit="1"/>
    </xf>
    <xf numFmtId="1" fontId="10" fillId="2" borderId="25" xfId="0" applyNumberFormat="1" applyFont="1" applyFill="1" applyBorder="1" applyAlignment="1" applyProtection="1">
      <alignment horizontal="center" vertical="center"/>
    </xf>
    <xf numFmtId="1" fontId="10" fillId="2" borderId="26" xfId="0" applyNumberFormat="1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2" fontId="10" fillId="3" borderId="4" xfId="0" applyNumberFormat="1" applyFont="1" applyFill="1" applyBorder="1" applyAlignment="1" applyProtection="1">
      <alignment horizontal="center" vertical="center" shrinkToFit="1"/>
    </xf>
    <xf numFmtId="2" fontId="10" fillId="2" borderId="5" xfId="0" applyNumberFormat="1" applyFont="1" applyFill="1" applyBorder="1" applyAlignment="1" applyProtection="1">
      <alignment horizontal="center" vertical="center" shrinkToFit="1"/>
    </xf>
    <xf numFmtId="2" fontId="10" fillId="3" borderId="5" xfId="0" applyNumberFormat="1" applyFont="1" applyFill="1" applyBorder="1" applyAlignment="1" applyProtection="1">
      <alignment horizontal="center" vertical="center" shrinkToFit="1"/>
    </xf>
    <xf numFmtId="2" fontId="10" fillId="2" borderId="4" xfId="0" applyNumberFormat="1" applyFont="1" applyFill="1" applyBorder="1" applyAlignment="1" applyProtection="1">
      <alignment horizontal="center" vertical="center" shrinkToFit="1"/>
    </xf>
    <xf numFmtId="2" fontId="10" fillId="2" borderId="6" xfId="0" applyNumberFormat="1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vertical="center"/>
    </xf>
    <xf numFmtId="49" fontId="10" fillId="2" borderId="9" xfId="0" applyNumberFormat="1" applyFont="1" applyFill="1" applyBorder="1" applyAlignment="1" applyProtection="1">
      <alignment vertical="center" wrapText="1"/>
    </xf>
    <xf numFmtId="0" fontId="10" fillId="2" borderId="4" xfId="0" applyFont="1" applyFill="1" applyBorder="1" applyAlignment="1" applyProtection="1">
      <alignment vertical="center"/>
    </xf>
    <xf numFmtId="2" fontId="4" fillId="2" borderId="6" xfId="0" applyNumberFormat="1" applyFont="1" applyFill="1" applyBorder="1" applyAlignment="1" applyProtection="1">
      <alignment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10" fontId="10" fillId="2" borderId="0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textRotation="90" wrapText="1"/>
      <protection locked="0"/>
    </xf>
    <xf numFmtId="0" fontId="10" fillId="2" borderId="0" xfId="0" applyFont="1" applyFill="1" applyBorder="1" applyAlignment="1" applyProtection="1">
      <alignment horizontal="center" textRotation="90" wrapText="1"/>
      <protection locked="0"/>
    </xf>
    <xf numFmtId="0" fontId="10" fillId="2" borderId="5" xfId="0" applyFont="1" applyFill="1" applyBorder="1" applyAlignment="1" applyProtection="1">
      <alignment horizontal="center" textRotation="90" wrapText="1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center" textRotation="90" wrapText="1"/>
      <protection locked="0"/>
    </xf>
    <xf numFmtId="0" fontId="10" fillId="3" borderId="0" xfId="0" applyFont="1" applyFill="1" applyBorder="1" applyAlignment="1" applyProtection="1">
      <alignment horizontal="center" textRotation="90" wrapText="1"/>
      <protection locked="0"/>
    </xf>
    <xf numFmtId="0" fontId="10" fillId="3" borderId="5" xfId="0" applyFont="1" applyFill="1" applyBorder="1" applyAlignment="1" applyProtection="1">
      <alignment horizontal="center" textRotation="90" wrapText="1"/>
      <protection locked="0"/>
    </xf>
    <xf numFmtId="10" fontId="10" fillId="2" borderId="40" xfId="0" applyNumberFormat="1" applyFont="1" applyFill="1" applyBorder="1" applyAlignment="1" applyProtection="1">
      <alignment horizontal="center" vertical="center"/>
    </xf>
    <xf numFmtId="10" fontId="10" fillId="2" borderId="5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/>
    </xf>
    <xf numFmtId="10" fontId="10" fillId="2" borderId="36" xfId="0" applyNumberFormat="1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4" fillId="2" borderId="6" xfId="0" applyNumberFormat="1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textRotation="90" wrapText="1"/>
    </xf>
    <xf numFmtId="0" fontId="10" fillId="2" borderId="9" xfId="0" applyFont="1" applyFill="1" applyBorder="1" applyAlignment="1" applyProtection="1">
      <alignment horizontal="center" textRotation="90" wrapText="1"/>
    </xf>
    <xf numFmtId="0" fontId="10" fillId="2" borderId="6" xfId="0" applyFont="1" applyFill="1" applyBorder="1" applyAlignment="1" applyProtection="1">
      <alignment horizontal="center" textRotation="90" wrapText="1"/>
    </xf>
    <xf numFmtId="0" fontId="10" fillId="2" borderId="1" xfId="0" applyFont="1" applyFill="1" applyBorder="1" applyAlignment="1" applyProtection="1">
      <alignment horizontal="center" textRotation="90" wrapText="1"/>
    </xf>
    <xf numFmtId="0" fontId="10" fillId="2" borderId="10" xfId="0" applyFont="1" applyFill="1" applyBorder="1" applyAlignment="1" applyProtection="1">
      <alignment horizontal="center" textRotation="90" wrapText="1"/>
    </xf>
    <xf numFmtId="0" fontId="10" fillId="2" borderId="4" xfId="0" applyFont="1" applyFill="1" applyBorder="1" applyAlignment="1" applyProtection="1">
      <alignment horizontal="center" textRotation="90" wrapText="1"/>
    </xf>
    <xf numFmtId="0" fontId="10" fillId="2" borderId="2" xfId="0" applyFont="1" applyFill="1" applyBorder="1" applyAlignment="1" applyProtection="1">
      <alignment horizontal="center" textRotation="90" wrapText="1"/>
    </xf>
    <xf numFmtId="0" fontId="10" fillId="2" borderId="0" xfId="0" applyFont="1" applyFill="1" applyBorder="1" applyAlignment="1" applyProtection="1">
      <alignment horizontal="center" textRotation="90" wrapText="1"/>
    </xf>
    <xf numFmtId="0" fontId="10" fillId="2" borderId="5" xfId="0" applyFont="1" applyFill="1" applyBorder="1" applyAlignment="1" applyProtection="1">
      <alignment horizontal="center" textRotation="90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 textRotation="90"/>
    </xf>
    <xf numFmtId="0" fontId="4" fillId="2" borderId="13" xfId="0" applyFont="1" applyFill="1" applyBorder="1" applyAlignment="1" applyProtection="1">
      <alignment horizontal="center" vertical="center" textRotation="90"/>
    </xf>
    <xf numFmtId="0" fontId="4" fillId="2" borderId="14" xfId="0" applyFont="1" applyFill="1" applyBorder="1" applyAlignment="1" applyProtection="1">
      <alignment horizontal="center" vertical="center" textRotation="90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10" fontId="10" fillId="2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wrapText="1"/>
    </xf>
    <xf numFmtId="0" fontId="10" fillId="2" borderId="6" xfId="0" applyFont="1" applyFill="1" applyBorder="1" applyAlignment="1" applyProtection="1">
      <alignment horizontal="center" wrapText="1"/>
    </xf>
    <xf numFmtId="0" fontId="10" fillId="3" borderId="3" xfId="0" applyFont="1" applyFill="1" applyBorder="1" applyAlignment="1" applyProtection="1">
      <alignment horizontal="center" textRotation="90" wrapText="1"/>
      <protection locked="0"/>
    </xf>
    <xf numFmtId="0" fontId="10" fillId="3" borderId="9" xfId="0" applyFont="1" applyFill="1" applyBorder="1" applyAlignment="1" applyProtection="1">
      <alignment horizontal="center" textRotation="90" wrapText="1"/>
      <protection locked="0"/>
    </xf>
    <xf numFmtId="0" fontId="10" fillId="3" borderId="6" xfId="0" applyFont="1" applyFill="1" applyBorder="1" applyAlignment="1" applyProtection="1">
      <alignment horizontal="center" textRotation="90" wrapText="1"/>
      <protection locked="0"/>
    </xf>
    <xf numFmtId="0" fontId="10" fillId="3" borderId="1" xfId="0" applyFont="1" applyFill="1" applyBorder="1" applyAlignment="1" applyProtection="1">
      <alignment horizontal="center" textRotation="90" wrapText="1"/>
      <protection locked="0"/>
    </xf>
    <xf numFmtId="0" fontId="10" fillId="3" borderId="10" xfId="0" applyFont="1" applyFill="1" applyBorder="1" applyAlignment="1" applyProtection="1">
      <alignment horizontal="center" textRotation="90" wrapText="1"/>
      <protection locked="0"/>
    </xf>
    <xf numFmtId="0" fontId="10" fillId="3" borderId="4" xfId="0" applyFont="1" applyFill="1" applyBorder="1" applyAlignment="1" applyProtection="1">
      <alignment horizontal="center" textRotation="90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18" xfId="0" applyFont="1" applyFill="1" applyBorder="1" applyAlignment="1" applyProtection="1">
      <alignment horizontal="left" vertical="center"/>
    </xf>
    <xf numFmtId="0" fontId="10" fillId="2" borderId="19" xfId="0" applyFont="1" applyFill="1" applyBorder="1" applyAlignment="1" applyProtection="1">
      <alignment horizontal="left" vertical="center"/>
    </xf>
    <xf numFmtId="0" fontId="10" fillId="2" borderId="20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0" fontId="1" fillId="2" borderId="0" xfId="0" applyNumberFormat="1" applyFont="1" applyFill="1" applyBorder="1" applyAlignment="1" applyProtection="1">
      <alignment horizontal="center" vertical="center" shrinkToFit="1"/>
    </xf>
    <xf numFmtId="0" fontId="4" fillId="2" borderId="35" xfId="0" applyFont="1" applyFill="1" applyBorder="1" applyAlignment="1" applyProtection="1">
      <alignment horizontal="center" vertical="center"/>
    </xf>
    <xf numFmtId="10" fontId="1" fillId="2" borderId="0" xfId="0" applyNumberFormat="1" applyFont="1" applyFill="1" applyBorder="1" applyAlignment="1" applyProtection="1">
      <alignment horizontal="center" vertical="center"/>
    </xf>
    <xf numFmtId="1" fontId="10" fillId="2" borderId="10" xfId="0" applyNumberFormat="1" applyFont="1" applyFill="1" applyBorder="1" applyAlignment="1" applyProtection="1">
      <alignment horizontal="center" vertical="center" shrinkToFit="1"/>
    </xf>
    <xf numFmtId="0" fontId="10" fillId="2" borderId="21" xfId="0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left" vertical="center"/>
    </xf>
    <xf numFmtId="10" fontId="10" fillId="2" borderId="6" xfId="0" applyNumberFormat="1" applyFont="1" applyFill="1" applyBorder="1" applyAlignment="1" applyProtection="1">
      <alignment horizontal="center" vertical="center"/>
    </xf>
    <xf numFmtId="10" fontId="4" fillId="2" borderId="5" xfId="0" applyNumberFormat="1" applyFont="1" applyFill="1" applyBorder="1" applyAlignment="1" applyProtection="1">
      <alignment horizontal="center" vertical="center"/>
    </xf>
    <xf numFmtId="10" fontId="4" fillId="2" borderId="36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</xf>
    <xf numFmtId="0" fontId="12" fillId="2" borderId="38" xfId="0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ont>
        <color theme="6" tint="0.5999633777886288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Y60"/>
  <sheetViews>
    <sheetView tabSelected="1" zoomScale="80" zoomScaleNormal="80" workbookViewId="0">
      <selection activeCell="B10" sqref="B10:F10"/>
    </sheetView>
  </sheetViews>
  <sheetFormatPr defaultColWidth="6.83203125" defaultRowHeight="15.95" customHeight="1" x14ac:dyDescent="0.2"/>
  <cols>
    <col min="1" max="7" width="6.83203125" style="2"/>
    <col min="8" max="8" width="3.83203125" style="2" customWidth="1"/>
    <col min="9" max="25" width="6.83203125" style="2"/>
    <col min="26" max="26" width="3.83203125" style="2" customWidth="1"/>
    <col min="27" max="37" width="6.83203125" style="2"/>
    <col min="38" max="38" width="6.83203125" style="5"/>
    <col min="39" max="39" width="6.83203125" style="8"/>
    <col min="40" max="50" width="6.83203125" style="1"/>
    <col min="51" max="51" width="6.83203125" style="9"/>
    <col min="52" max="16384" width="6.83203125" style="2"/>
  </cols>
  <sheetData>
    <row r="1" spans="1:46" ht="15.95" customHeight="1" thickTop="1" thickBot="1" x14ac:dyDescent="0.25">
      <c r="A1" s="156" t="s">
        <v>35</v>
      </c>
      <c r="B1" s="100"/>
      <c r="C1" s="100"/>
      <c r="D1" s="159" t="s">
        <v>36</v>
      </c>
      <c r="E1" s="159"/>
      <c r="F1" s="193">
        <v>1</v>
      </c>
      <c r="G1" s="194"/>
      <c r="H1" s="192"/>
      <c r="I1" s="95" t="s">
        <v>0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  <c r="Z1" s="142"/>
      <c r="AA1" s="121" t="s">
        <v>20</v>
      </c>
      <c r="AB1" s="124" t="s">
        <v>46</v>
      </c>
      <c r="AC1" s="118" t="s">
        <v>21</v>
      </c>
      <c r="AD1" s="127" t="s">
        <v>33</v>
      </c>
      <c r="AE1" s="128"/>
      <c r="AF1" s="129"/>
      <c r="AG1" s="95" t="s">
        <v>1</v>
      </c>
      <c r="AH1" s="96"/>
      <c r="AI1" s="97"/>
      <c r="AJ1" s="127" t="s">
        <v>2</v>
      </c>
      <c r="AK1" s="128"/>
      <c r="AL1" s="129"/>
      <c r="AM1" s="10"/>
    </row>
    <row r="2" spans="1:46" ht="15.95" customHeight="1" thickTop="1" thickBot="1" x14ac:dyDescent="0.25">
      <c r="A2" s="157"/>
      <c r="B2" s="158"/>
      <c r="C2" s="158"/>
      <c r="D2" s="160"/>
      <c r="E2" s="160"/>
      <c r="F2" s="195"/>
      <c r="G2" s="196"/>
      <c r="H2" s="192"/>
      <c r="I2" s="168" t="s">
        <v>17</v>
      </c>
      <c r="J2" s="86" t="s">
        <v>31</v>
      </c>
      <c r="K2" s="90" t="s">
        <v>32</v>
      </c>
      <c r="L2" s="86" t="s">
        <v>18</v>
      </c>
      <c r="M2" s="90" t="s">
        <v>19</v>
      </c>
      <c r="N2" s="86" t="s">
        <v>3</v>
      </c>
      <c r="O2" s="90"/>
      <c r="P2" s="86"/>
      <c r="Q2" s="90"/>
      <c r="R2" s="86"/>
      <c r="S2" s="90"/>
      <c r="T2" s="86"/>
      <c r="U2" s="90"/>
      <c r="V2" s="86"/>
      <c r="W2" s="90"/>
      <c r="X2" s="86"/>
      <c r="Y2" s="165"/>
      <c r="Z2" s="142"/>
      <c r="AA2" s="122"/>
      <c r="AB2" s="125"/>
      <c r="AC2" s="119"/>
      <c r="AD2" s="130"/>
      <c r="AE2" s="131"/>
      <c r="AF2" s="132"/>
      <c r="AG2" s="121" t="s">
        <v>22</v>
      </c>
      <c r="AH2" s="124" t="s">
        <v>23</v>
      </c>
      <c r="AI2" s="118" t="s">
        <v>4</v>
      </c>
      <c r="AJ2" s="130"/>
      <c r="AK2" s="131"/>
      <c r="AL2" s="132"/>
      <c r="AM2" s="10"/>
      <c r="AN2" s="3" t="s">
        <v>29</v>
      </c>
      <c r="AO2" s="172" t="s">
        <v>42</v>
      </c>
      <c r="AP2" s="172"/>
      <c r="AQ2" s="173" t="s">
        <v>24</v>
      </c>
      <c r="AR2" s="173"/>
      <c r="AS2" s="173"/>
      <c r="AT2" s="1">
        <v>5</v>
      </c>
    </row>
    <row r="3" spans="1:46" ht="15.95" customHeight="1" thickTop="1" thickBot="1" x14ac:dyDescent="0.25">
      <c r="A3" s="26"/>
      <c r="B3" s="26"/>
      <c r="C3" s="26"/>
      <c r="D3" s="26"/>
      <c r="E3" s="26"/>
      <c r="F3" s="26"/>
      <c r="G3" s="27"/>
      <c r="H3" s="192"/>
      <c r="I3" s="169"/>
      <c r="J3" s="87"/>
      <c r="K3" s="91"/>
      <c r="L3" s="87"/>
      <c r="M3" s="91"/>
      <c r="N3" s="87"/>
      <c r="O3" s="91"/>
      <c r="P3" s="87"/>
      <c r="Q3" s="91"/>
      <c r="R3" s="87"/>
      <c r="S3" s="91"/>
      <c r="T3" s="87"/>
      <c r="U3" s="91"/>
      <c r="V3" s="87"/>
      <c r="W3" s="91"/>
      <c r="X3" s="87"/>
      <c r="Y3" s="166"/>
      <c r="Z3" s="142"/>
      <c r="AA3" s="122"/>
      <c r="AB3" s="125"/>
      <c r="AC3" s="119"/>
      <c r="AD3" s="130"/>
      <c r="AE3" s="131"/>
      <c r="AF3" s="132"/>
      <c r="AG3" s="122"/>
      <c r="AH3" s="125"/>
      <c r="AI3" s="119"/>
      <c r="AJ3" s="130"/>
      <c r="AK3" s="131"/>
      <c r="AL3" s="132"/>
      <c r="AM3" s="10"/>
      <c r="AN3" s="3" t="s">
        <v>28</v>
      </c>
      <c r="AO3" s="172" t="s">
        <v>43</v>
      </c>
      <c r="AP3" s="172"/>
      <c r="AQ3" s="173" t="s">
        <v>25</v>
      </c>
      <c r="AR3" s="173"/>
      <c r="AS3" s="173"/>
      <c r="AT3" s="1">
        <v>4</v>
      </c>
    </row>
    <row r="4" spans="1:46" ht="15.95" customHeight="1" thickTop="1" thickBot="1" x14ac:dyDescent="0.25">
      <c r="A4" s="95" t="s">
        <v>12</v>
      </c>
      <c r="B4" s="96"/>
      <c r="C4" s="96"/>
      <c r="D4" s="96"/>
      <c r="E4" s="96"/>
      <c r="F4" s="96"/>
      <c r="G4" s="97"/>
      <c r="H4" s="192"/>
      <c r="I4" s="169"/>
      <c r="J4" s="87"/>
      <c r="K4" s="91"/>
      <c r="L4" s="87"/>
      <c r="M4" s="91"/>
      <c r="N4" s="87"/>
      <c r="O4" s="91"/>
      <c r="P4" s="87"/>
      <c r="Q4" s="91"/>
      <c r="R4" s="87"/>
      <c r="S4" s="91"/>
      <c r="T4" s="87"/>
      <c r="U4" s="91"/>
      <c r="V4" s="87"/>
      <c r="W4" s="91"/>
      <c r="X4" s="87"/>
      <c r="Y4" s="166"/>
      <c r="Z4" s="142"/>
      <c r="AA4" s="122"/>
      <c r="AB4" s="125"/>
      <c r="AC4" s="119"/>
      <c r="AD4" s="130"/>
      <c r="AE4" s="131"/>
      <c r="AF4" s="132"/>
      <c r="AG4" s="122"/>
      <c r="AH4" s="125"/>
      <c r="AI4" s="119"/>
      <c r="AJ4" s="130"/>
      <c r="AK4" s="131"/>
      <c r="AL4" s="132"/>
      <c r="AM4" s="10"/>
      <c r="AQ4" s="173" t="s">
        <v>14</v>
      </c>
      <c r="AR4" s="173"/>
      <c r="AS4" s="173"/>
      <c r="AT4" s="1">
        <v>3</v>
      </c>
    </row>
    <row r="5" spans="1:46" ht="15.95" customHeight="1" thickTop="1" x14ac:dyDescent="0.2">
      <c r="A5" s="149" t="s">
        <v>40</v>
      </c>
      <c r="B5" s="99"/>
      <c r="C5" s="99" t="s">
        <v>41</v>
      </c>
      <c r="D5" s="99"/>
      <c r="E5" s="99" t="s">
        <v>13</v>
      </c>
      <c r="F5" s="99"/>
      <c r="G5" s="155"/>
      <c r="H5" s="192"/>
      <c r="I5" s="169"/>
      <c r="J5" s="87"/>
      <c r="K5" s="91"/>
      <c r="L5" s="87"/>
      <c r="M5" s="91"/>
      <c r="N5" s="87"/>
      <c r="O5" s="91"/>
      <c r="P5" s="87"/>
      <c r="Q5" s="91"/>
      <c r="R5" s="87"/>
      <c r="S5" s="91"/>
      <c r="T5" s="87"/>
      <c r="U5" s="91"/>
      <c r="V5" s="87"/>
      <c r="W5" s="91"/>
      <c r="X5" s="87"/>
      <c r="Y5" s="166"/>
      <c r="Z5" s="142"/>
      <c r="AA5" s="122"/>
      <c r="AB5" s="125"/>
      <c r="AC5" s="119"/>
      <c r="AD5" s="130"/>
      <c r="AE5" s="131"/>
      <c r="AF5" s="132"/>
      <c r="AG5" s="122"/>
      <c r="AH5" s="125"/>
      <c r="AI5" s="119"/>
      <c r="AJ5" s="130"/>
      <c r="AK5" s="131"/>
      <c r="AL5" s="132"/>
      <c r="AM5" s="10"/>
      <c r="AQ5" s="173" t="s">
        <v>26</v>
      </c>
      <c r="AR5" s="173"/>
      <c r="AS5" s="173"/>
      <c r="AT5" s="1">
        <v>2</v>
      </c>
    </row>
    <row r="6" spans="1:46" ht="15.95" customHeight="1" x14ac:dyDescent="0.2">
      <c r="A6" s="149">
        <f>COUNTIF(G10:G39,"M")</f>
        <v>0</v>
      </c>
      <c r="B6" s="99"/>
      <c r="C6" s="99">
        <f>COUNTIF(G10:G39,"Ž")</f>
        <v>0</v>
      </c>
      <c r="D6" s="99"/>
      <c r="E6" s="131">
        <f>A6+C6</f>
        <v>0</v>
      </c>
      <c r="F6" s="131"/>
      <c r="G6" s="132"/>
      <c r="H6" s="192"/>
      <c r="I6" s="169"/>
      <c r="J6" s="87"/>
      <c r="K6" s="91"/>
      <c r="L6" s="87"/>
      <c r="M6" s="91"/>
      <c r="N6" s="87"/>
      <c r="O6" s="91"/>
      <c r="P6" s="87"/>
      <c r="Q6" s="91"/>
      <c r="R6" s="87"/>
      <c r="S6" s="91"/>
      <c r="T6" s="87"/>
      <c r="U6" s="91"/>
      <c r="V6" s="87"/>
      <c r="W6" s="91"/>
      <c r="X6" s="87"/>
      <c r="Y6" s="166"/>
      <c r="Z6" s="142"/>
      <c r="AA6" s="122"/>
      <c r="AB6" s="125"/>
      <c r="AC6" s="119"/>
      <c r="AD6" s="130"/>
      <c r="AE6" s="131"/>
      <c r="AF6" s="132"/>
      <c r="AG6" s="122"/>
      <c r="AH6" s="125"/>
      <c r="AI6" s="119"/>
      <c r="AJ6" s="130"/>
      <c r="AK6" s="131"/>
      <c r="AL6" s="132"/>
      <c r="AM6" s="10"/>
      <c r="AQ6" s="173" t="s">
        <v>15</v>
      </c>
      <c r="AR6" s="173"/>
      <c r="AS6" s="173"/>
      <c r="AT6" s="1">
        <v>1</v>
      </c>
    </row>
    <row r="7" spans="1:46" ht="15.95" customHeight="1" thickBot="1" x14ac:dyDescent="0.25">
      <c r="A7" s="161">
        <f>IF(E6&lt;&gt;0,A6/E6,0)</f>
        <v>0</v>
      </c>
      <c r="B7" s="94"/>
      <c r="C7" s="94">
        <f>IF(E6&lt;&gt;0,C6/E6,0)</f>
        <v>0</v>
      </c>
      <c r="D7" s="94"/>
      <c r="E7" s="134"/>
      <c r="F7" s="134"/>
      <c r="G7" s="135"/>
      <c r="H7" s="192"/>
      <c r="I7" s="169"/>
      <c r="J7" s="87"/>
      <c r="K7" s="91"/>
      <c r="L7" s="87"/>
      <c r="M7" s="91"/>
      <c r="N7" s="87"/>
      <c r="O7" s="91"/>
      <c r="P7" s="87"/>
      <c r="Q7" s="91"/>
      <c r="R7" s="87"/>
      <c r="S7" s="91"/>
      <c r="T7" s="87"/>
      <c r="U7" s="91"/>
      <c r="V7" s="87"/>
      <c r="W7" s="91"/>
      <c r="X7" s="87"/>
      <c r="Y7" s="166"/>
      <c r="Z7" s="142"/>
      <c r="AA7" s="122"/>
      <c r="AB7" s="125"/>
      <c r="AC7" s="119"/>
      <c r="AD7" s="130"/>
      <c r="AE7" s="131"/>
      <c r="AF7" s="132"/>
      <c r="AG7" s="122"/>
      <c r="AH7" s="125"/>
      <c r="AI7" s="119"/>
      <c r="AJ7" s="130"/>
      <c r="AK7" s="131"/>
      <c r="AL7" s="132"/>
      <c r="AM7" s="10"/>
      <c r="AQ7" s="173" t="s">
        <v>44</v>
      </c>
      <c r="AR7" s="173"/>
      <c r="AS7" s="173"/>
      <c r="AT7" s="3" t="s">
        <v>45</v>
      </c>
    </row>
    <row r="8" spans="1:46" ht="15.95" customHeight="1" thickTop="1" thickBot="1" x14ac:dyDescent="0.25">
      <c r="A8" s="26"/>
      <c r="B8" s="26"/>
      <c r="C8" s="26"/>
      <c r="D8" s="26"/>
      <c r="E8" s="26"/>
      <c r="F8" s="26"/>
      <c r="G8" s="26"/>
      <c r="H8" s="192"/>
      <c r="I8" s="169"/>
      <c r="J8" s="87"/>
      <c r="K8" s="91"/>
      <c r="L8" s="87"/>
      <c r="M8" s="91"/>
      <c r="N8" s="87"/>
      <c r="O8" s="91"/>
      <c r="P8" s="87"/>
      <c r="Q8" s="91"/>
      <c r="R8" s="87"/>
      <c r="S8" s="91"/>
      <c r="T8" s="87"/>
      <c r="U8" s="91"/>
      <c r="V8" s="87"/>
      <c r="W8" s="91"/>
      <c r="X8" s="87"/>
      <c r="Y8" s="166"/>
      <c r="Z8" s="142"/>
      <c r="AA8" s="122"/>
      <c r="AB8" s="125"/>
      <c r="AC8" s="163"/>
      <c r="AD8" s="130"/>
      <c r="AE8" s="131"/>
      <c r="AF8" s="132"/>
      <c r="AG8" s="122"/>
      <c r="AH8" s="125"/>
      <c r="AI8" s="119"/>
      <c r="AJ8" s="130"/>
      <c r="AK8" s="131"/>
      <c r="AL8" s="132"/>
      <c r="AM8" s="10"/>
    </row>
    <row r="9" spans="1:46" ht="15.95" customHeight="1" thickTop="1" thickBot="1" x14ac:dyDescent="0.25">
      <c r="A9" s="28" t="s">
        <v>34</v>
      </c>
      <c r="B9" s="96" t="s">
        <v>37</v>
      </c>
      <c r="C9" s="96"/>
      <c r="D9" s="96"/>
      <c r="E9" s="96"/>
      <c r="F9" s="96"/>
      <c r="G9" s="29" t="s">
        <v>27</v>
      </c>
      <c r="H9" s="192"/>
      <c r="I9" s="170"/>
      <c r="J9" s="88"/>
      <c r="K9" s="92"/>
      <c r="L9" s="88"/>
      <c r="M9" s="92"/>
      <c r="N9" s="88"/>
      <c r="O9" s="92"/>
      <c r="P9" s="88"/>
      <c r="Q9" s="92"/>
      <c r="R9" s="88"/>
      <c r="S9" s="92"/>
      <c r="T9" s="88"/>
      <c r="U9" s="92"/>
      <c r="V9" s="88"/>
      <c r="W9" s="92"/>
      <c r="X9" s="88"/>
      <c r="Y9" s="167"/>
      <c r="Z9" s="142"/>
      <c r="AA9" s="123"/>
      <c r="AB9" s="126"/>
      <c r="AC9" s="164"/>
      <c r="AD9" s="133"/>
      <c r="AE9" s="134"/>
      <c r="AF9" s="135"/>
      <c r="AG9" s="123"/>
      <c r="AH9" s="126"/>
      <c r="AI9" s="120"/>
      <c r="AJ9" s="133"/>
      <c r="AK9" s="134"/>
      <c r="AL9" s="135"/>
      <c r="AM9" s="10"/>
      <c r="AN9" s="162"/>
      <c r="AO9" s="162"/>
      <c r="AP9" s="162"/>
      <c r="AQ9" s="162"/>
      <c r="AR9" s="162" t="s">
        <v>33</v>
      </c>
      <c r="AS9" s="162"/>
    </row>
    <row r="10" spans="1:46" ht="15.95" customHeight="1" thickTop="1" x14ac:dyDescent="0.2">
      <c r="A10" s="30">
        <v>1</v>
      </c>
      <c r="B10" s="150"/>
      <c r="C10" s="150"/>
      <c r="D10" s="150"/>
      <c r="E10" s="150"/>
      <c r="F10" s="150"/>
      <c r="G10" s="31"/>
      <c r="H10" s="192"/>
      <c r="I10" s="14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5"/>
      <c r="W10" s="16"/>
      <c r="X10" s="15"/>
      <c r="Y10" s="17"/>
      <c r="Z10" s="142"/>
      <c r="AA10" s="32" t="str">
        <f>IF(SUM(I10:Y10)=0,"",SUM(I10:Y10))</f>
        <v/>
      </c>
      <c r="AB10" s="33" t="str">
        <f t="shared" ref="AB10:AB13" si="0">IF(AA10="","",AVERAGE(I10:Y10))</f>
        <v/>
      </c>
      <c r="AC10" s="34" t="str">
        <f>IF(AA10="","",COUNTIF(I10:Y10,1))</f>
        <v/>
      </c>
      <c r="AD10" s="139" t="str">
        <f>IF($AA10="","",IF(COUNTIF(I10:Y10,AT6)&gt;0,"Neocijenjen",IF(AC10&gt;0,"Nedovoljan",IF(ROUND(AB10,0)=2,"Dovoljan",IF(ROUND(AB10,0)=3,"Dobar",IF(ROUND(AB10,0)=4,"Vrlo dobar",IF(ROUND(AB10,0)=5,"Odličan","Greška")))))))</f>
        <v/>
      </c>
      <c r="AE10" s="140"/>
      <c r="AF10" s="141"/>
      <c r="AG10" s="35"/>
      <c r="AH10" s="36"/>
      <c r="AI10" s="37" t="str">
        <f t="shared" ref="AI10:AI39" si="1">IF(AA10="","",SUM(AG10:AH10))</f>
        <v/>
      </c>
      <c r="AJ10" s="115"/>
      <c r="AK10" s="116"/>
      <c r="AL10" s="117"/>
      <c r="AN10" s="162"/>
      <c r="AO10" s="162"/>
      <c r="AP10" s="162"/>
      <c r="AQ10" s="162"/>
      <c r="AR10" s="171" t="str">
        <f>IF(AA10="","",IF(AC10=0,ROUND(AB10,0),1))</f>
        <v/>
      </c>
      <c r="AS10" s="171"/>
    </row>
    <row r="11" spans="1:46" ht="15.95" customHeight="1" x14ac:dyDescent="0.2">
      <c r="A11" s="38">
        <v>2</v>
      </c>
      <c r="B11" s="89"/>
      <c r="C11" s="89"/>
      <c r="D11" s="89"/>
      <c r="E11" s="89"/>
      <c r="F11" s="89"/>
      <c r="G11" s="39"/>
      <c r="H11" s="192"/>
      <c r="I11" s="18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1"/>
      <c r="Z11" s="142"/>
      <c r="AA11" s="32" t="str">
        <f>IF(SUM(I11:Y11)=0,"",SUM(I11:Y11))</f>
        <v/>
      </c>
      <c r="AB11" s="33" t="str">
        <f t="shared" si="0"/>
        <v/>
      </c>
      <c r="AC11" s="34" t="str">
        <f>IF(AA11="","",COUNTIF(I11:Y11,1))</f>
        <v/>
      </c>
      <c r="AD11" s="139" t="str">
        <f>IF($AA11="","",IF(COUNTIF(I11:Y11,AT7)&gt;0,"Neocijenjen",IF(AC11&gt;0,"Nedovoljan",IF(ROUND(AB11,0)=2,"Dovoljan",IF(ROUND(AB11,0)=3,"Dobar",IF(ROUND(AB11,0)=4,"Vrlo dobar",IF(ROUND(AB11,0)=5,"Odličan","Greška")))))))</f>
        <v/>
      </c>
      <c r="AE11" s="140"/>
      <c r="AF11" s="141"/>
      <c r="AG11" s="40"/>
      <c r="AH11" s="41"/>
      <c r="AI11" s="37" t="str">
        <f t="shared" si="1"/>
        <v/>
      </c>
      <c r="AJ11" s="103"/>
      <c r="AK11" s="104"/>
      <c r="AL11" s="105"/>
      <c r="AN11" s="162"/>
      <c r="AO11" s="162"/>
      <c r="AP11" s="162"/>
      <c r="AQ11" s="162"/>
      <c r="AR11" s="171" t="str">
        <f>IF(AA11="","",IF(AC11=0,ROUND(AB11,0),1))</f>
        <v/>
      </c>
      <c r="AS11" s="171"/>
    </row>
    <row r="12" spans="1:46" ht="15.95" customHeight="1" x14ac:dyDescent="0.2">
      <c r="A12" s="38">
        <v>3</v>
      </c>
      <c r="B12" s="89"/>
      <c r="C12" s="89"/>
      <c r="D12" s="89"/>
      <c r="E12" s="89"/>
      <c r="F12" s="89"/>
      <c r="G12" s="39"/>
      <c r="H12" s="192"/>
      <c r="I12" s="18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1"/>
      <c r="Z12" s="142"/>
      <c r="AA12" s="32" t="str">
        <f t="shared" ref="AA12:AA38" si="2">IF(SUM(I12:Y12)=0,"",SUM(I12:Y12))</f>
        <v/>
      </c>
      <c r="AB12" s="33" t="str">
        <f t="shared" si="0"/>
        <v/>
      </c>
      <c r="AC12" s="34" t="str">
        <f t="shared" ref="AC12:AC38" si="3">IF(AA12="","",COUNTIF(I12:Y12,1))</f>
        <v/>
      </c>
      <c r="AD12" s="139" t="str">
        <f t="shared" ref="AD12:AD39" si="4">IF($AA12="","",IF(COUNTIF(I12:Y12,AT8)&gt;0,"Neocijenjen",IF(AC12&gt;0,"Nedovoljan",IF(ROUND(AB12,0)=2,"Dovoljan",IF(ROUND(AB12,0)=3,"Dobar",IF(ROUND(AB12,0)=4,"Vrlo dobar",IF(ROUND(AB12,0)=5,"Odličan","Greška")))))))</f>
        <v/>
      </c>
      <c r="AE12" s="140"/>
      <c r="AF12" s="141"/>
      <c r="AG12" s="40"/>
      <c r="AH12" s="41"/>
      <c r="AI12" s="37" t="str">
        <f t="shared" si="1"/>
        <v/>
      </c>
      <c r="AJ12" s="103"/>
      <c r="AK12" s="104"/>
      <c r="AL12" s="105"/>
      <c r="AN12" s="162"/>
      <c r="AO12" s="162"/>
      <c r="AP12" s="162"/>
      <c r="AQ12" s="162"/>
      <c r="AR12" s="171" t="str">
        <f t="shared" ref="AR12:AR39" si="5">IF(AA12="","",IF(AC12=0,ROUND(AB12,0),1))</f>
        <v/>
      </c>
      <c r="AS12" s="171"/>
    </row>
    <row r="13" spans="1:46" ht="15.95" customHeight="1" x14ac:dyDescent="0.2">
      <c r="A13" s="38">
        <v>4</v>
      </c>
      <c r="B13" s="89"/>
      <c r="C13" s="89"/>
      <c r="D13" s="89"/>
      <c r="E13" s="89"/>
      <c r="F13" s="89"/>
      <c r="G13" s="39"/>
      <c r="H13" s="192"/>
      <c r="I13" s="18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1"/>
      <c r="Z13" s="142"/>
      <c r="AA13" s="32" t="str">
        <f t="shared" si="2"/>
        <v/>
      </c>
      <c r="AB13" s="33" t="str">
        <f t="shared" si="0"/>
        <v/>
      </c>
      <c r="AC13" s="34" t="str">
        <f t="shared" si="3"/>
        <v/>
      </c>
      <c r="AD13" s="139" t="str">
        <f t="shared" si="4"/>
        <v/>
      </c>
      <c r="AE13" s="140"/>
      <c r="AF13" s="141"/>
      <c r="AG13" s="40"/>
      <c r="AH13" s="41"/>
      <c r="AI13" s="37" t="str">
        <f t="shared" si="1"/>
        <v/>
      </c>
      <c r="AJ13" s="103"/>
      <c r="AK13" s="104"/>
      <c r="AL13" s="105"/>
      <c r="AN13" s="162"/>
      <c r="AO13" s="162"/>
      <c r="AP13" s="162"/>
      <c r="AQ13" s="162"/>
      <c r="AR13" s="171" t="str">
        <f t="shared" si="5"/>
        <v/>
      </c>
      <c r="AS13" s="171"/>
    </row>
    <row r="14" spans="1:46" ht="15.95" customHeight="1" x14ac:dyDescent="0.2">
      <c r="A14" s="38">
        <v>5</v>
      </c>
      <c r="B14" s="89"/>
      <c r="C14" s="89"/>
      <c r="D14" s="89"/>
      <c r="E14" s="89"/>
      <c r="F14" s="89"/>
      <c r="G14" s="39"/>
      <c r="H14" s="192"/>
      <c r="I14" s="18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1"/>
      <c r="Z14" s="142"/>
      <c r="AA14" s="32" t="str">
        <f t="shared" si="2"/>
        <v/>
      </c>
      <c r="AB14" s="33" t="str">
        <f>IF(AA14="","",AVERAGE(I14:Y14))</f>
        <v/>
      </c>
      <c r="AC14" s="34" t="str">
        <f t="shared" si="3"/>
        <v/>
      </c>
      <c r="AD14" s="139" t="str">
        <f t="shared" si="4"/>
        <v/>
      </c>
      <c r="AE14" s="140"/>
      <c r="AF14" s="141"/>
      <c r="AG14" s="40"/>
      <c r="AH14" s="41"/>
      <c r="AI14" s="37" t="str">
        <f t="shared" si="1"/>
        <v/>
      </c>
      <c r="AJ14" s="103"/>
      <c r="AK14" s="104"/>
      <c r="AL14" s="105"/>
      <c r="AN14" s="162"/>
      <c r="AO14" s="162"/>
      <c r="AP14" s="162"/>
      <c r="AQ14" s="162"/>
      <c r="AR14" s="171" t="str">
        <f t="shared" si="5"/>
        <v/>
      </c>
      <c r="AS14" s="171"/>
    </row>
    <row r="15" spans="1:46" ht="15.95" customHeight="1" x14ac:dyDescent="0.2">
      <c r="A15" s="38">
        <v>6</v>
      </c>
      <c r="B15" s="89"/>
      <c r="C15" s="89"/>
      <c r="D15" s="89"/>
      <c r="E15" s="89"/>
      <c r="F15" s="89"/>
      <c r="G15" s="39"/>
      <c r="H15" s="192"/>
      <c r="I15" s="18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1"/>
      <c r="Z15" s="142"/>
      <c r="AA15" s="32" t="str">
        <f t="shared" si="2"/>
        <v/>
      </c>
      <c r="AB15" s="33" t="str">
        <f t="shared" ref="AB15:AB39" si="6">IF(AA15="","",AVERAGE(I15:Y15))</f>
        <v/>
      </c>
      <c r="AC15" s="34" t="str">
        <f t="shared" si="3"/>
        <v/>
      </c>
      <c r="AD15" s="139" t="str">
        <f t="shared" si="4"/>
        <v/>
      </c>
      <c r="AE15" s="140"/>
      <c r="AF15" s="141"/>
      <c r="AG15" s="40"/>
      <c r="AH15" s="41"/>
      <c r="AI15" s="37" t="str">
        <f t="shared" si="1"/>
        <v/>
      </c>
      <c r="AJ15" s="103"/>
      <c r="AK15" s="104"/>
      <c r="AL15" s="105"/>
      <c r="AN15" s="162"/>
      <c r="AO15" s="162"/>
      <c r="AP15" s="162"/>
      <c r="AQ15" s="162"/>
      <c r="AR15" s="171" t="str">
        <f t="shared" si="5"/>
        <v/>
      </c>
      <c r="AS15" s="171"/>
    </row>
    <row r="16" spans="1:46" ht="15.95" customHeight="1" x14ac:dyDescent="0.2">
      <c r="A16" s="38">
        <v>7</v>
      </c>
      <c r="B16" s="89"/>
      <c r="C16" s="89"/>
      <c r="D16" s="89"/>
      <c r="E16" s="89"/>
      <c r="F16" s="89"/>
      <c r="G16" s="39"/>
      <c r="H16" s="192"/>
      <c r="I16" s="18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1"/>
      <c r="Z16" s="142"/>
      <c r="AA16" s="32" t="str">
        <f t="shared" si="2"/>
        <v/>
      </c>
      <c r="AB16" s="33" t="str">
        <f t="shared" si="6"/>
        <v/>
      </c>
      <c r="AC16" s="34" t="str">
        <f t="shared" si="3"/>
        <v/>
      </c>
      <c r="AD16" s="139" t="str">
        <f t="shared" si="4"/>
        <v/>
      </c>
      <c r="AE16" s="140"/>
      <c r="AF16" s="141"/>
      <c r="AG16" s="40"/>
      <c r="AH16" s="41"/>
      <c r="AI16" s="37" t="str">
        <f t="shared" si="1"/>
        <v/>
      </c>
      <c r="AJ16" s="103"/>
      <c r="AK16" s="104"/>
      <c r="AL16" s="105"/>
      <c r="AN16" s="162"/>
      <c r="AO16" s="162"/>
      <c r="AP16" s="162"/>
      <c r="AQ16" s="162"/>
      <c r="AR16" s="171" t="str">
        <f t="shared" si="5"/>
        <v/>
      </c>
      <c r="AS16" s="171"/>
    </row>
    <row r="17" spans="1:45" ht="15.95" customHeight="1" x14ac:dyDescent="0.2">
      <c r="A17" s="38">
        <v>8</v>
      </c>
      <c r="B17" s="89"/>
      <c r="C17" s="89"/>
      <c r="D17" s="89"/>
      <c r="E17" s="89"/>
      <c r="F17" s="89"/>
      <c r="G17" s="39"/>
      <c r="H17" s="192"/>
      <c r="I17" s="18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1"/>
      <c r="Z17" s="142"/>
      <c r="AA17" s="32" t="str">
        <f t="shared" si="2"/>
        <v/>
      </c>
      <c r="AB17" s="33" t="str">
        <f t="shared" si="6"/>
        <v/>
      </c>
      <c r="AC17" s="34" t="str">
        <f t="shared" si="3"/>
        <v/>
      </c>
      <c r="AD17" s="139" t="str">
        <f t="shared" si="4"/>
        <v/>
      </c>
      <c r="AE17" s="140"/>
      <c r="AF17" s="141"/>
      <c r="AG17" s="40"/>
      <c r="AH17" s="41"/>
      <c r="AI17" s="37" t="str">
        <f t="shared" si="1"/>
        <v/>
      </c>
      <c r="AJ17" s="103"/>
      <c r="AK17" s="104"/>
      <c r="AL17" s="105"/>
      <c r="AN17" s="162"/>
      <c r="AO17" s="162"/>
      <c r="AP17" s="162"/>
      <c r="AQ17" s="162"/>
      <c r="AR17" s="171" t="str">
        <f t="shared" si="5"/>
        <v/>
      </c>
      <c r="AS17" s="171"/>
    </row>
    <row r="18" spans="1:45" ht="15.95" customHeight="1" x14ac:dyDescent="0.2">
      <c r="A18" s="38">
        <v>9</v>
      </c>
      <c r="B18" s="89"/>
      <c r="C18" s="89"/>
      <c r="D18" s="89"/>
      <c r="E18" s="89"/>
      <c r="F18" s="89"/>
      <c r="G18" s="39"/>
      <c r="H18" s="192"/>
      <c r="I18" s="18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1"/>
      <c r="Z18" s="142"/>
      <c r="AA18" s="32" t="str">
        <f t="shared" si="2"/>
        <v/>
      </c>
      <c r="AB18" s="33" t="str">
        <f t="shared" si="6"/>
        <v/>
      </c>
      <c r="AC18" s="34" t="str">
        <f t="shared" si="3"/>
        <v/>
      </c>
      <c r="AD18" s="139" t="str">
        <f t="shared" si="4"/>
        <v/>
      </c>
      <c r="AE18" s="140"/>
      <c r="AF18" s="141"/>
      <c r="AG18" s="40"/>
      <c r="AH18" s="41"/>
      <c r="AI18" s="37" t="str">
        <f t="shared" si="1"/>
        <v/>
      </c>
      <c r="AJ18" s="103"/>
      <c r="AK18" s="104"/>
      <c r="AL18" s="105"/>
      <c r="AN18" s="162"/>
      <c r="AO18" s="162"/>
      <c r="AP18" s="162"/>
      <c r="AQ18" s="162"/>
      <c r="AR18" s="171" t="str">
        <f t="shared" si="5"/>
        <v/>
      </c>
      <c r="AS18" s="171"/>
    </row>
    <row r="19" spans="1:45" ht="15.95" customHeight="1" x14ac:dyDescent="0.2">
      <c r="A19" s="38">
        <v>10</v>
      </c>
      <c r="B19" s="89"/>
      <c r="C19" s="89"/>
      <c r="D19" s="89"/>
      <c r="E19" s="89"/>
      <c r="F19" s="89"/>
      <c r="G19" s="39"/>
      <c r="H19" s="192"/>
      <c r="I19" s="18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1"/>
      <c r="Z19" s="142"/>
      <c r="AA19" s="32" t="str">
        <f t="shared" si="2"/>
        <v/>
      </c>
      <c r="AB19" s="33" t="str">
        <f t="shared" si="6"/>
        <v/>
      </c>
      <c r="AC19" s="34" t="str">
        <f t="shared" si="3"/>
        <v/>
      </c>
      <c r="AD19" s="139" t="str">
        <f t="shared" si="4"/>
        <v/>
      </c>
      <c r="AE19" s="140"/>
      <c r="AF19" s="141"/>
      <c r="AG19" s="40"/>
      <c r="AH19" s="41"/>
      <c r="AI19" s="37" t="str">
        <f t="shared" si="1"/>
        <v/>
      </c>
      <c r="AJ19" s="103"/>
      <c r="AK19" s="104"/>
      <c r="AL19" s="105"/>
      <c r="AN19" s="162"/>
      <c r="AO19" s="162"/>
      <c r="AP19" s="162"/>
      <c r="AQ19" s="162"/>
      <c r="AR19" s="171" t="str">
        <f t="shared" si="5"/>
        <v/>
      </c>
      <c r="AS19" s="171"/>
    </row>
    <row r="20" spans="1:45" ht="15.95" customHeight="1" x14ac:dyDescent="0.2">
      <c r="A20" s="38">
        <v>11</v>
      </c>
      <c r="B20" s="89"/>
      <c r="C20" s="89"/>
      <c r="D20" s="89"/>
      <c r="E20" s="89"/>
      <c r="F20" s="89"/>
      <c r="G20" s="39"/>
      <c r="H20" s="192"/>
      <c r="I20" s="18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1"/>
      <c r="Z20" s="142"/>
      <c r="AA20" s="32" t="str">
        <f t="shared" si="2"/>
        <v/>
      </c>
      <c r="AB20" s="33" t="str">
        <f t="shared" si="6"/>
        <v/>
      </c>
      <c r="AC20" s="34" t="str">
        <f t="shared" si="3"/>
        <v/>
      </c>
      <c r="AD20" s="139" t="str">
        <f t="shared" si="4"/>
        <v/>
      </c>
      <c r="AE20" s="140"/>
      <c r="AF20" s="141"/>
      <c r="AG20" s="40"/>
      <c r="AH20" s="41"/>
      <c r="AI20" s="37" t="str">
        <f t="shared" si="1"/>
        <v/>
      </c>
      <c r="AJ20" s="103"/>
      <c r="AK20" s="104"/>
      <c r="AL20" s="105"/>
      <c r="AN20" s="162"/>
      <c r="AO20" s="162"/>
      <c r="AP20" s="162"/>
      <c r="AQ20" s="162"/>
      <c r="AR20" s="171" t="str">
        <f t="shared" si="5"/>
        <v/>
      </c>
      <c r="AS20" s="171"/>
    </row>
    <row r="21" spans="1:45" ht="15.95" customHeight="1" x14ac:dyDescent="0.2">
      <c r="A21" s="38">
        <v>12</v>
      </c>
      <c r="B21" s="89"/>
      <c r="C21" s="89"/>
      <c r="D21" s="89"/>
      <c r="E21" s="89"/>
      <c r="F21" s="89"/>
      <c r="G21" s="39"/>
      <c r="H21" s="192"/>
      <c r="I21" s="18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1"/>
      <c r="Z21" s="142"/>
      <c r="AA21" s="32" t="str">
        <f t="shared" si="2"/>
        <v/>
      </c>
      <c r="AB21" s="33" t="str">
        <f t="shared" si="6"/>
        <v/>
      </c>
      <c r="AC21" s="34" t="str">
        <f t="shared" si="3"/>
        <v/>
      </c>
      <c r="AD21" s="139" t="str">
        <f t="shared" si="4"/>
        <v/>
      </c>
      <c r="AE21" s="140"/>
      <c r="AF21" s="141"/>
      <c r="AG21" s="40"/>
      <c r="AH21" s="41"/>
      <c r="AI21" s="37" t="str">
        <f t="shared" si="1"/>
        <v/>
      </c>
      <c r="AJ21" s="103"/>
      <c r="AK21" s="104"/>
      <c r="AL21" s="105"/>
      <c r="AN21" s="162"/>
      <c r="AO21" s="162"/>
      <c r="AP21" s="162"/>
      <c r="AQ21" s="162"/>
      <c r="AR21" s="171" t="str">
        <f t="shared" si="5"/>
        <v/>
      </c>
      <c r="AS21" s="171"/>
    </row>
    <row r="22" spans="1:45" ht="15.95" customHeight="1" x14ac:dyDescent="0.2">
      <c r="A22" s="38">
        <v>13</v>
      </c>
      <c r="B22" s="89"/>
      <c r="C22" s="89"/>
      <c r="D22" s="89"/>
      <c r="E22" s="89"/>
      <c r="F22" s="89"/>
      <c r="G22" s="39"/>
      <c r="H22" s="192"/>
      <c r="I22" s="18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1"/>
      <c r="Z22" s="142"/>
      <c r="AA22" s="32" t="str">
        <f t="shared" si="2"/>
        <v/>
      </c>
      <c r="AB22" s="33" t="str">
        <f t="shared" si="6"/>
        <v/>
      </c>
      <c r="AC22" s="34" t="str">
        <f t="shared" si="3"/>
        <v/>
      </c>
      <c r="AD22" s="139" t="str">
        <f t="shared" si="4"/>
        <v/>
      </c>
      <c r="AE22" s="140"/>
      <c r="AF22" s="141"/>
      <c r="AG22" s="40"/>
      <c r="AH22" s="41"/>
      <c r="AI22" s="37" t="str">
        <f t="shared" si="1"/>
        <v/>
      </c>
      <c r="AJ22" s="103"/>
      <c r="AK22" s="104"/>
      <c r="AL22" s="105"/>
      <c r="AN22" s="162"/>
      <c r="AO22" s="162"/>
      <c r="AP22" s="162"/>
      <c r="AQ22" s="162"/>
      <c r="AR22" s="171" t="str">
        <f t="shared" si="5"/>
        <v/>
      </c>
      <c r="AS22" s="171"/>
    </row>
    <row r="23" spans="1:45" ht="15.95" customHeight="1" x14ac:dyDescent="0.2">
      <c r="A23" s="38">
        <v>14</v>
      </c>
      <c r="B23" s="89"/>
      <c r="C23" s="89"/>
      <c r="D23" s="89"/>
      <c r="E23" s="89"/>
      <c r="F23" s="89"/>
      <c r="G23" s="39"/>
      <c r="H23" s="192"/>
      <c r="I23" s="18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1"/>
      <c r="Z23" s="142"/>
      <c r="AA23" s="32" t="str">
        <f t="shared" si="2"/>
        <v/>
      </c>
      <c r="AB23" s="33" t="str">
        <f t="shared" si="6"/>
        <v/>
      </c>
      <c r="AC23" s="34" t="str">
        <f t="shared" si="3"/>
        <v/>
      </c>
      <c r="AD23" s="139" t="str">
        <f t="shared" si="4"/>
        <v/>
      </c>
      <c r="AE23" s="140"/>
      <c r="AF23" s="141"/>
      <c r="AG23" s="40"/>
      <c r="AH23" s="41"/>
      <c r="AI23" s="37" t="str">
        <f t="shared" si="1"/>
        <v/>
      </c>
      <c r="AJ23" s="103"/>
      <c r="AK23" s="104"/>
      <c r="AL23" s="105"/>
      <c r="AN23" s="162"/>
      <c r="AO23" s="162"/>
      <c r="AP23" s="162"/>
      <c r="AQ23" s="162"/>
      <c r="AR23" s="171" t="str">
        <f t="shared" si="5"/>
        <v/>
      </c>
      <c r="AS23" s="171"/>
    </row>
    <row r="24" spans="1:45" ht="15.95" customHeight="1" x14ac:dyDescent="0.2">
      <c r="A24" s="38">
        <v>15</v>
      </c>
      <c r="B24" s="89"/>
      <c r="C24" s="89"/>
      <c r="D24" s="89"/>
      <c r="E24" s="89"/>
      <c r="F24" s="89"/>
      <c r="G24" s="39"/>
      <c r="H24" s="192"/>
      <c r="I24" s="18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1"/>
      <c r="Z24" s="142"/>
      <c r="AA24" s="32" t="str">
        <f t="shared" si="2"/>
        <v/>
      </c>
      <c r="AB24" s="33" t="str">
        <f t="shared" si="6"/>
        <v/>
      </c>
      <c r="AC24" s="34" t="str">
        <f t="shared" si="3"/>
        <v/>
      </c>
      <c r="AD24" s="139" t="str">
        <f t="shared" si="4"/>
        <v/>
      </c>
      <c r="AE24" s="140"/>
      <c r="AF24" s="141"/>
      <c r="AG24" s="40"/>
      <c r="AH24" s="41"/>
      <c r="AI24" s="37" t="str">
        <f t="shared" si="1"/>
        <v/>
      </c>
      <c r="AJ24" s="103"/>
      <c r="AK24" s="104"/>
      <c r="AL24" s="105"/>
      <c r="AN24" s="162"/>
      <c r="AO24" s="162"/>
      <c r="AP24" s="162"/>
      <c r="AQ24" s="162"/>
      <c r="AR24" s="171" t="str">
        <f t="shared" si="5"/>
        <v/>
      </c>
      <c r="AS24" s="171"/>
    </row>
    <row r="25" spans="1:45" ht="15.95" customHeight="1" x14ac:dyDescent="0.2">
      <c r="A25" s="38">
        <v>16</v>
      </c>
      <c r="B25" s="89"/>
      <c r="C25" s="89"/>
      <c r="D25" s="89"/>
      <c r="E25" s="89"/>
      <c r="F25" s="89"/>
      <c r="G25" s="39"/>
      <c r="H25" s="192"/>
      <c r="I25" s="18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1"/>
      <c r="Z25" s="142"/>
      <c r="AA25" s="32" t="str">
        <f t="shared" si="2"/>
        <v/>
      </c>
      <c r="AB25" s="33" t="str">
        <f t="shared" si="6"/>
        <v/>
      </c>
      <c r="AC25" s="34" t="str">
        <f t="shared" si="3"/>
        <v/>
      </c>
      <c r="AD25" s="139" t="str">
        <f t="shared" si="4"/>
        <v/>
      </c>
      <c r="AE25" s="140"/>
      <c r="AF25" s="141"/>
      <c r="AG25" s="40"/>
      <c r="AH25" s="41"/>
      <c r="AI25" s="37" t="str">
        <f t="shared" si="1"/>
        <v/>
      </c>
      <c r="AJ25" s="103"/>
      <c r="AK25" s="104"/>
      <c r="AL25" s="105"/>
      <c r="AN25" s="162"/>
      <c r="AO25" s="162"/>
      <c r="AP25" s="162"/>
      <c r="AQ25" s="162"/>
      <c r="AR25" s="171" t="str">
        <f t="shared" si="5"/>
        <v/>
      </c>
      <c r="AS25" s="171"/>
    </row>
    <row r="26" spans="1:45" ht="15.95" customHeight="1" x14ac:dyDescent="0.2">
      <c r="A26" s="38">
        <v>17</v>
      </c>
      <c r="B26" s="89"/>
      <c r="C26" s="89"/>
      <c r="D26" s="89"/>
      <c r="E26" s="89"/>
      <c r="F26" s="89"/>
      <c r="G26" s="39"/>
      <c r="H26" s="192"/>
      <c r="I26" s="18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1"/>
      <c r="Z26" s="142"/>
      <c r="AA26" s="32" t="str">
        <f t="shared" si="2"/>
        <v/>
      </c>
      <c r="AB26" s="33" t="str">
        <f t="shared" si="6"/>
        <v/>
      </c>
      <c r="AC26" s="34" t="str">
        <f t="shared" si="3"/>
        <v/>
      </c>
      <c r="AD26" s="139" t="str">
        <f t="shared" si="4"/>
        <v/>
      </c>
      <c r="AE26" s="140"/>
      <c r="AF26" s="141"/>
      <c r="AG26" s="40"/>
      <c r="AH26" s="41"/>
      <c r="AI26" s="37" t="str">
        <f t="shared" si="1"/>
        <v/>
      </c>
      <c r="AJ26" s="103"/>
      <c r="AK26" s="104"/>
      <c r="AL26" s="105"/>
      <c r="AN26" s="162"/>
      <c r="AO26" s="162"/>
      <c r="AP26" s="162"/>
      <c r="AQ26" s="162"/>
      <c r="AR26" s="171" t="str">
        <f t="shared" si="5"/>
        <v/>
      </c>
      <c r="AS26" s="171"/>
    </row>
    <row r="27" spans="1:45" ht="15.95" customHeight="1" x14ac:dyDescent="0.2">
      <c r="A27" s="38">
        <v>18</v>
      </c>
      <c r="B27" s="89"/>
      <c r="C27" s="89"/>
      <c r="D27" s="89"/>
      <c r="E27" s="89"/>
      <c r="F27" s="89"/>
      <c r="G27" s="39"/>
      <c r="H27" s="192"/>
      <c r="I27" s="18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1"/>
      <c r="Z27" s="142"/>
      <c r="AA27" s="32" t="str">
        <f t="shared" si="2"/>
        <v/>
      </c>
      <c r="AB27" s="33" t="str">
        <f t="shared" si="6"/>
        <v/>
      </c>
      <c r="AC27" s="34" t="str">
        <f t="shared" si="3"/>
        <v/>
      </c>
      <c r="AD27" s="139" t="str">
        <f t="shared" si="4"/>
        <v/>
      </c>
      <c r="AE27" s="140"/>
      <c r="AF27" s="141"/>
      <c r="AG27" s="40"/>
      <c r="AH27" s="41"/>
      <c r="AI27" s="37" t="str">
        <f t="shared" si="1"/>
        <v/>
      </c>
      <c r="AJ27" s="103"/>
      <c r="AK27" s="104"/>
      <c r="AL27" s="105"/>
      <c r="AN27" s="162"/>
      <c r="AO27" s="162"/>
      <c r="AP27" s="162"/>
      <c r="AQ27" s="162"/>
      <c r="AR27" s="171" t="str">
        <f t="shared" si="5"/>
        <v/>
      </c>
      <c r="AS27" s="171"/>
    </row>
    <row r="28" spans="1:45" ht="15.95" customHeight="1" x14ac:dyDescent="0.2">
      <c r="A28" s="38">
        <v>19</v>
      </c>
      <c r="B28" s="89"/>
      <c r="C28" s="89"/>
      <c r="D28" s="89"/>
      <c r="E28" s="89"/>
      <c r="F28" s="89"/>
      <c r="G28" s="39"/>
      <c r="H28" s="192"/>
      <c r="I28" s="18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1"/>
      <c r="Z28" s="142"/>
      <c r="AA28" s="32" t="str">
        <f t="shared" si="2"/>
        <v/>
      </c>
      <c r="AB28" s="33" t="str">
        <f t="shared" si="6"/>
        <v/>
      </c>
      <c r="AC28" s="34" t="str">
        <f t="shared" si="3"/>
        <v/>
      </c>
      <c r="AD28" s="139" t="str">
        <f t="shared" si="4"/>
        <v/>
      </c>
      <c r="AE28" s="140"/>
      <c r="AF28" s="141"/>
      <c r="AG28" s="40"/>
      <c r="AH28" s="41"/>
      <c r="AI28" s="37" t="str">
        <f t="shared" si="1"/>
        <v/>
      </c>
      <c r="AJ28" s="103"/>
      <c r="AK28" s="104"/>
      <c r="AL28" s="105"/>
      <c r="AN28" s="162"/>
      <c r="AO28" s="162"/>
      <c r="AP28" s="162"/>
      <c r="AQ28" s="162"/>
      <c r="AR28" s="171" t="str">
        <f t="shared" si="5"/>
        <v/>
      </c>
      <c r="AS28" s="171"/>
    </row>
    <row r="29" spans="1:45" ht="15.95" customHeight="1" x14ac:dyDescent="0.2">
      <c r="A29" s="38">
        <v>20</v>
      </c>
      <c r="B29" s="89"/>
      <c r="C29" s="89"/>
      <c r="D29" s="89"/>
      <c r="E29" s="89"/>
      <c r="F29" s="89"/>
      <c r="G29" s="39"/>
      <c r="H29" s="192"/>
      <c r="I29" s="18"/>
      <c r="J29" s="19"/>
      <c r="K29" s="20"/>
      <c r="L29" s="19"/>
      <c r="M29" s="20"/>
      <c r="N29" s="19"/>
      <c r="O29" s="20"/>
      <c r="P29" s="19"/>
      <c r="Q29" s="20"/>
      <c r="R29" s="19"/>
      <c r="S29" s="20"/>
      <c r="T29" s="19"/>
      <c r="U29" s="20"/>
      <c r="V29" s="19"/>
      <c r="W29" s="20"/>
      <c r="X29" s="19"/>
      <c r="Y29" s="21"/>
      <c r="Z29" s="142"/>
      <c r="AA29" s="32" t="str">
        <f t="shared" si="2"/>
        <v/>
      </c>
      <c r="AB29" s="33" t="str">
        <f t="shared" si="6"/>
        <v/>
      </c>
      <c r="AC29" s="34" t="str">
        <f t="shared" si="3"/>
        <v/>
      </c>
      <c r="AD29" s="139" t="str">
        <f t="shared" si="4"/>
        <v/>
      </c>
      <c r="AE29" s="140"/>
      <c r="AF29" s="141"/>
      <c r="AG29" s="40"/>
      <c r="AH29" s="41"/>
      <c r="AI29" s="37" t="str">
        <f t="shared" si="1"/>
        <v/>
      </c>
      <c r="AJ29" s="103"/>
      <c r="AK29" s="104"/>
      <c r="AL29" s="105"/>
      <c r="AN29" s="162"/>
      <c r="AO29" s="162"/>
      <c r="AP29" s="162"/>
      <c r="AQ29" s="162"/>
      <c r="AR29" s="171" t="str">
        <f t="shared" si="5"/>
        <v/>
      </c>
      <c r="AS29" s="171"/>
    </row>
    <row r="30" spans="1:45" ht="15.95" customHeight="1" x14ac:dyDescent="0.2">
      <c r="A30" s="38">
        <v>21</v>
      </c>
      <c r="B30" s="89"/>
      <c r="C30" s="89"/>
      <c r="D30" s="89"/>
      <c r="E30" s="89"/>
      <c r="F30" s="89"/>
      <c r="G30" s="39"/>
      <c r="H30" s="192"/>
      <c r="I30" s="18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1"/>
      <c r="Z30" s="142"/>
      <c r="AA30" s="32" t="str">
        <f t="shared" si="2"/>
        <v/>
      </c>
      <c r="AB30" s="33" t="str">
        <f t="shared" si="6"/>
        <v/>
      </c>
      <c r="AC30" s="34" t="str">
        <f t="shared" si="3"/>
        <v/>
      </c>
      <c r="AD30" s="139" t="str">
        <f t="shared" si="4"/>
        <v/>
      </c>
      <c r="AE30" s="140"/>
      <c r="AF30" s="141"/>
      <c r="AG30" s="40"/>
      <c r="AH30" s="41"/>
      <c r="AI30" s="37" t="str">
        <f t="shared" si="1"/>
        <v/>
      </c>
      <c r="AJ30" s="103"/>
      <c r="AK30" s="104"/>
      <c r="AL30" s="105"/>
      <c r="AN30" s="162"/>
      <c r="AO30" s="162"/>
      <c r="AP30" s="162"/>
      <c r="AQ30" s="162"/>
      <c r="AR30" s="171" t="str">
        <f t="shared" si="5"/>
        <v/>
      </c>
      <c r="AS30" s="171"/>
    </row>
    <row r="31" spans="1:45" ht="15.95" customHeight="1" x14ac:dyDescent="0.2">
      <c r="A31" s="38">
        <v>22</v>
      </c>
      <c r="B31" s="89"/>
      <c r="C31" s="89"/>
      <c r="D31" s="89"/>
      <c r="E31" s="89"/>
      <c r="F31" s="89"/>
      <c r="G31" s="39"/>
      <c r="H31" s="192"/>
      <c r="I31" s="18"/>
      <c r="J31" s="19"/>
      <c r="K31" s="20"/>
      <c r="L31" s="19"/>
      <c r="M31" s="20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1"/>
      <c r="Z31" s="142"/>
      <c r="AA31" s="32" t="str">
        <f t="shared" si="2"/>
        <v/>
      </c>
      <c r="AB31" s="33" t="str">
        <f t="shared" si="6"/>
        <v/>
      </c>
      <c r="AC31" s="34" t="str">
        <f t="shared" si="3"/>
        <v/>
      </c>
      <c r="AD31" s="139" t="str">
        <f t="shared" si="4"/>
        <v/>
      </c>
      <c r="AE31" s="140"/>
      <c r="AF31" s="141"/>
      <c r="AG31" s="40"/>
      <c r="AH31" s="41"/>
      <c r="AI31" s="37" t="str">
        <f t="shared" si="1"/>
        <v/>
      </c>
      <c r="AJ31" s="103"/>
      <c r="AK31" s="104"/>
      <c r="AL31" s="105"/>
      <c r="AN31" s="162"/>
      <c r="AO31" s="162"/>
      <c r="AP31" s="162"/>
      <c r="AQ31" s="162"/>
      <c r="AR31" s="171" t="str">
        <f t="shared" si="5"/>
        <v/>
      </c>
      <c r="AS31" s="171"/>
    </row>
    <row r="32" spans="1:45" ht="15.95" customHeight="1" x14ac:dyDescent="0.2">
      <c r="A32" s="38">
        <v>23</v>
      </c>
      <c r="B32" s="89"/>
      <c r="C32" s="89"/>
      <c r="D32" s="89"/>
      <c r="E32" s="89"/>
      <c r="F32" s="89"/>
      <c r="G32" s="39"/>
      <c r="H32" s="192"/>
      <c r="I32" s="18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1"/>
      <c r="Z32" s="142"/>
      <c r="AA32" s="32" t="str">
        <f t="shared" si="2"/>
        <v/>
      </c>
      <c r="AB32" s="33" t="str">
        <f t="shared" si="6"/>
        <v/>
      </c>
      <c r="AC32" s="34" t="str">
        <f t="shared" si="3"/>
        <v/>
      </c>
      <c r="AD32" s="139" t="str">
        <f t="shared" si="4"/>
        <v/>
      </c>
      <c r="AE32" s="140"/>
      <c r="AF32" s="141"/>
      <c r="AG32" s="40"/>
      <c r="AH32" s="41"/>
      <c r="AI32" s="37" t="str">
        <f t="shared" si="1"/>
        <v/>
      </c>
      <c r="AJ32" s="103"/>
      <c r="AK32" s="104"/>
      <c r="AL32" s="105"/>
      <c r="AN32" s="162"/>
      <c r="AO32" s="162"/>
      <c r="AP32" s="162"/>
      <c r="AQ32" s="162"/>
      <c r="AR32" s="171" t="str">
        <f t="shared" si="5"/>
        <v/>
      </c>
      <c r="AS32" s="171"/>
    </row>
    <row r="33" spans="1:45" ht="15.95" customHeight="1" x14ac:dyDescent="0.2">
      <c r="A33" s="38">
        <v>24</v>
      </c>
      <c r="B33" s="89"/>
      <c r="C33" s="89"/>
      <c r="D33" s="89"/>
      <c r="E33" s="89"/>
      <c r="F33" s="89"/>
      <c r="G33" s="39"/>
      <c r="H33" s="192"/>
      <c r="I33" s="18"/>
      <c r="J33" s="19"/>
      <c r="K33" s="20"/>
      <c r="L33" s="19"/>
      <c r="M33" s="20"/>
      <c r="N33" s="19"/>
      <c r="O33" s="20"/>
      <c r="P33" s="19"/>
      <c r="Q33" s="20"/>
      <c r="R33" s="19"/>
      <c r="S33" s="20"/>
      <c r="T33" s="19"/>
      <c r="U33" s="20"/>
      <c r="V33" s="19"/>
      <c r="W33" s="20"/>
      <c r="X33" s="19"/>
      <c r="Y33" s="21"/>
      <c r="Z33" s="142"/>
      <c r="AA33" s="32" t="str">
        <f t="shared" si="2"/>
        <v/>
      </c>
      <c r="AB33" s="33" t="str">
        <f t="shared" si="6"/>
        <v/>
      </c>
      <c r="AC33" s="34" t="str">
        <f t="shared" si="3"/>
        <v/>
      </c>
      <c r="AD33" s="139" t="str">
        <f t="shared" si="4"/>
        <v/>
      </c>
      <c r="AE33" s="140"/>
      <c r="AF33" s="141"/>
      <c r="AG33" s="40"/>
      <c r="AH33" s="41"/>
      <c r="AI33" s="37" t="str">
        <f t="shared" si="1"/>
        <v/>
      </c>
      <c r="AJ33" s="103"/>
      <c r="AK33" s="104"/>
      <c r="AL33" s="105"/>
      <c r="AN33" s="162"/>
      <c r="AO33" s="162"/>
      <c r="AP33" s="162"/>
      <c r="AQ33" s="162"/>
      <c r="AR33" s="171" t="str">
        <f t="shared" si="5"/>
        <v/>
      </c>
      <c r="AS33" s="171"/>
    </row>
    <row r="34" spans="1:45" ht="15.95" customHeight="1" x14ac:dyDescent="0.2">
      <c r="A34" s="38">
        <v>25</v>
      </c>
      <c r="B34" s="89"/>
      <c r="C34" s="89"/>
      <c r="D34" s="89"/>
      <c r="E34" s="89"/>
      <c r="F34" s="89"/>
      <c r="G34" s="39"/>
      <c r="H34" s="192"/>
      <c r="I34" s="18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1"/>
      <c r="Z34" s="142"/>
      <c r="AA34" s="32" t="str">
        <f t="shared" si="2"/>
        <v/>
      </c>
      <c r="AB34" s="33" t="str">
        <f t="shared" si="6"/>
        <v/>
      </c>
      <c r="AC34" s="34" t="str">
        <f t="shared" si="3"/>
        <v/>
      </c>
      <c r="AD34" s="139" t="str">
        <f t="shared" si="4"/>
        <v/>
      </c>
      <c r="AE34" s="140"/>
      <c r="AF34" s="141"/>
      <c r="AG34" s="40"/>
      <c r="AH34" s="41"/>
      <c r="AI34" s="37" t="str">
        <f t="shared" si="1"/>
        <v/>
      </c>
      <c r="AJ34" s="103"/>
      <c r="AK34" s="104"/>
      <c r="AL34" s="105"/>
      <c r="AN34" s="162"/>
      <c r="AO34" s="162"/>
      <c r="AP34" s="162"/>
      <c r="AQ34" s="162"/>
      <c r="AR34" s="171" t="str">
        <f t="shared" si="5"/>
        <v/>
      </c>
      <c r="AS34" s="171"/>
    </row>
    <row r="35" spans="1:45" ht="15.95" customHeight="1" x14ac:dyDescent="0.2">
      <c r="A35" s="38">
        <v>26</v>
      </c>
      <c r="B35" s="89"/>
      <c r="C35" s="89"/>
      <c r="D35" s="89"/>
      <c r="E35" s="89"/>
      <c r="F35" s="89"/>
      <c r="G35" s="39"/>
      <c r="H35" s="192"/>
      <c r="I35" s="18"/>
      <c r="J35" s="19"/>
      <c r="K35" s="20"/>
      <c r="L35" s="19"/>
      <c r="M35" s="20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1"/>
      <c r="Z35" s="142"/>
      <c r="AA35" s="32" t="str">
        <f t="shared" si="2"/>
        <v/>
      </c>
      <c r="AB35" s="33" t="str">
        <f t="shared" si="6"/>
        <v/>
      </c>
      <c r="AC35" s="34" t="str">
        <f t="shared" si="3"/>
        <v/>
      </c>
      <c r="AD35" s="139" t="str">
        <f t="shared" si="4"/>
        <v/>
      </c>
      <c r="AE35" s="140"/>
      <c r="AF35" s="141"/>
      <c r="AG35" s="40"/>
      <c r="AH35" s="41"/>
      <c r="AI35" s="37" t="str">
        <f t="shared" si="1"/>
        <v/>
      </c>
      <c r="AJ35" s="103"/>
      <c r="AK35" s="104"/>
      <c r="AL35" s="105"/>
      <c r="AN35" s="162"/>
      <c r="AO35" s="162"/>
      <c r="AP35" s="162"/>
      <c r="AQ35" s="162"/>
      <c r="AR35" s="171" t="str">
        <f t="shared" si="5"/>
        <v/>
      </c>
      <c r="AS35" s="171"/>
    </row>
    <row r="36" spans="1:45" ht="15.95" customHeight="1" x14ac:dyDescent="0.2">
      <c r="A36" s="38">
        <v>27</v>
      </c>
      <c r="B36" s="89"/>
      <c r="C36" s="89"/>
      <c r="D36" s="89"/>
      <c r="E36" s="89"/>
      <c r="F36" s="89"/>
      <c r="G36" s="39"/>
      <c r="H36" s="192"/>
      <c r="I36" s="18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1"/>
      <c r="Z36" s="142"/>
      <c r="AA36" s="32" t="str">
        <f t="shared" si="2"/>
        <v/>
      </c>
      <c r="AB36" s="33" t="str">
        <f t="shared" si="6"/>
        <v/>
      </c>
      <c r="AC36" s="34" t="str">
        <f t="shared" si="3"/>
        <v/>
      </c>
      <c r="AD36" s="139" t="str">
        <f t="shared" si="4"/>
        <v/>
      </c>
      <c r="AE36" s="140"/>
      <c r="AF36" s="141"/>
      <c r="AG36" s="40"/>
      <c r="AH36" s="41"/>
      <c r="AI36" s="37" t="str">
        <f t="shared" si="1"/>
        <v/>
      </c>
      <c r="AJ36" s="103"/>
      <c r="AK36" s="104"/>
      <c r="AL36" s="105"/>
      <c r="AN36" s="162"/>
      <c r="AO36" s="162"/>
      <c r="AP36" s="162"/>
      <c r="AQ36" s="162"/>
      <c r="AR36" s="171" t="str">
        <f t="shared" si="5"/>
        <v/>
      </c>
      <c r="AS36" s="171"/>
    </row>
    <row r="37" spans="1:45" ht="15.95" customHeight="1" x14ac:dyDescent="0.2">
      <c r="A37" s="38">
        <v>28</v>
      </c>
      <c r="B37" s="89"/>
      <c r="C37" s="89"/>
      <c r="D37" s="89"/>
      <c r="E37" s="89"/>
      <c r="F37" s="89"/>
      <c r="G37" s="39"/>
      <c r="H37" s="192"/>
      <c r="I37" s="18"/>
      <c r="J37" s="19"/>
      <c r="K37" s="20"/>
      <c r="L37" s="19"/>
      <c r="M37" s="20"/>
      <c r="N37" s="19"/>
      <c r="O37" s="20"/>
      <c r="P37" s="19"/>
      <c r="Q37" s="20"/>
      <c r="R37" s="19"/>
      <c r="S37" s="20"/>
      <c r="T37" s="19"/>
      <c r="U37" s="20"/>
      <c r="V37" s="19"/>
      <c r="W37" s="20"/>
      <c r="X37" s="19"/>
      <c r="Y37" s="21"/>
      <c r="Z37" s="142"/>
      <c r="AA37" s="32" t="str">
        <f t="shared" si="2"/>
        <v/>
      </c>
      <c r="AB37" s="33" t="str">
        <f t="shared" si="6"/>
        <v/>
      </c>
      <c r="AC37" s="34" t="str">
        <f t="shared" si="3"/>
        <v/>
      </c>
      <c r="AD37" s="139" t="str">
        <f t="shared" si="4"/>
        <v/>
      </c>
      <c r="AE37" s="140"/>
      <c r="AF37" s="141"/>
      <c r="AG37" s="40"/>
      <c r="AH37" s="41"/>
      <c r="AI37" s="37" t="str">
        <f t="shared" si="1"/>
        <v/>
      </c>
      <c r="AJ37" s="103"/>
      <c r="AK37" s="104"/>
      <c r="AL37" s="105"/>
      <c r="AN37" s="162"/>
      <c r="AO37" s="162"/>
      <c r="AP37" s="162"/>
      <c r="AQ37" s="162"/>
      <c r="AR37" s="171" t="str">
        <f t="shared" si="5"/>
        <v/>
      </c>
      <c r="AS37" s="171"/>
    </row>
    <row r="38" spans="1:45" ht="15.95" customHeight="1" x14ac:dyDescent="0.2">
      <c r="A38" s="38">
        <v>29</v>
      </c>
      <c r="B38" s="89"/>
      <c r="C38" s="89"/>
      <c r="D38" s="89"/>
      <c r="E38" s="89"/>
      <c r="F38" s="89"/>
      <c r="G38" s="39"/>
      <c r="H38" s="192"/>
      <c r="I38" s="18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1"/>
      <c r="Z38" s="142"/>
      <c r="AA38" s="32" t="str">
        <f t="shared" si="2"/>
        <v/>
      </c>
      <c r="AB38" s="33" t="str">
        <f t="shared" si="6"/>
        <v/>
      </c>
      <c r="AC38" s="34" t="str">
        <f t="shared" si="3"/>
        <v/>
      </c>
      <c r="AD38" s="139" t="str">
        <f t="shared" si="4"/>
        <v/>
      </c>
      <c r="AE38" s="140"/>
      <c r="AF38" s="141"/>
      <c r="AG38" s="40"/>
      <c r="AH38" s="41"/>
      <c r="AI38" s="37" t="str">
        <f t="shared" si="1"/>
        <v/>
      </c>
      <c r="AJ38" s="103"/>
      <c r="AK38" s="104"/>
      <c r="AL38" s="105"/>
      <c r="AN38" s="162"/>
      <c r="AO38" s="162"/>
      <c r="AP38" s="162"/>
      <c r="AQ38" s="162"/>
      <c r="AR38" s="171" t="str">
        <f t="shared" si="5"/>
        <v/>
      </c>
      <c r="AS38" s="171"/>
    </row>
    <row r="39" spans="1:45" ht="15.95" customHeight="1" thickBot="1" x14ac:dyDescent="0.25">
      <c r="A39" s="42">
        <v>30</v>
      </c>
      <c r="B39" s="151"/>
      <c r="C39" s="151"/>
      <c r="D39" s="151"/>
      <c r="E39" s="151"/>
      <c r="F39" s="151"/>
      <c r="G39" s="43"/>
      <c r="H39" s="192"/>
      <c r="I39" s="22"/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  <c r="U39" s="24"/>
      <c r="V39" s="23"/>
      <c r="W39" s="24"/>
      <c r="X39" s="23"/>
      <c r="Y39" s="25"/>
      <c r="Z39" s="142"/>
      <c r="AA39" s="44" t="str">
        <f>IF(SUM(I39:Y39)=0,"",SUM(I39:Y39))</f>
        <v/>
      </c>
      <c r="AB39" s="45" t="str">
        <f t="shared" si="6"/>
        <v/>
      </c>
      <c r="AC39" s="46" t="str">
        <f>IF(AA39="","",COUNTIF(I39:Y39,1))</f>
        <v/>
      </c>
      <c r="AD39" s="112" t="str">
        <f t="shared" si="4"/>
        <v/>
      </c>
      <c r="AE39" s="113"/>
      <c r="AF39" s="114"/>
      <c r="AG39" s="47"/>
      <c r="AH39" s="48"/>
      <c r="AI39" s="49" t="str">
        <f t="shared" si="1"/>
        <v/>
      </c>
      <c r="AJ39" s="136"/>
      <c r="AK39" s="137"/>
      <c r="AL39" s="138"/>
      <c r="AN39" s="162"/>
      <c r="AO39" s="162"/>
      <c r="AP39" s="162"/>
      <c r="AQ39" s="162"/>
      <c r="AR39" s="171" t="str">
        <f t="shared" si="5"/>
        <v/>
      </c>
      <c r="AS39" s="171"/>
    </row>
    <row r="40" spans="1:45" ht="15.95" customHeight="1" thickTop="1" thickBot="1" x14ac:dyDescent="0.25">
      <c r="A40" s="26"/>
      <c r="B40" s="26"/>
      <c r="C40" s="26"/>
      <c r="D40" s="26"/>
      <c r="E40" s="26"/>
      <c r="F40" s="26"/>
      <c r="G40" s="50"/>
      <c r="H40" s="50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50"/>
    </row>
    <row r="41" spans="1:45" ht="15.95" customHeight="1" thickTop="1" x14ac:dyDescent="0.2">
      <c r="A41" s="143" t="s">
        <v>47</v>
      </c>
      <c r="B41" s="144"/>
      <c r="C41" s="144"/>
      <c r="D41" s="144"/>
      <c r="E41" s="144"/>
      <c r="F41" s="144"/>
      <c r="G41" s="145"/>
      <c r="H41" s="51"/>
      <c r="I41" s="52" t="str">
        <f t="shared" ref="I41:Y41" si="7">IF(SUM(I10:I39)=0,"",SUM(I10:I39))</f>
        <v/>
      </c>
      <c r="J41" s="53" t="str">
        <f t="shared" si="7"/>
        <v/>
      </c>
      <c r="K41" s="54" t="str">
        <f t="shared" si="7"/>
        <v/>
      </c>
      <c r="L41" s="53" t="str">
        <f t="shared" si="7"/>
        <v/>
      </c>
      <c r="M41" s="54" t="str">
        <f t="shared" si="7"/>
        <v/>
      </c>
      <c r="N41" s="53" t="str">
        <f t="shared" si="7"/>
        <v/>
      </c>
      <c r="O41" s="54" t="str">
        <f t="shared" si="7"/>
        <v/>
      </c>
      <c r="P41" s="53" t="str">
        <f t="shared" si="7"/>
        <v/>
      </c>
      <c r="Q41" s="54" t="str">
        <f t="shared" si="7"/>
        <v/>
      </c>
      <c r="R41" s="53" t="str">
        <f t="shared" si="7"/>
        <v/>
      </c>
      <c r="S41" s="54" t="str">
        <f t="shared" si="7"/>
        <v/>
      </c>
      <c r="T41" s="53" t="str">
        <f t="shared" si="7"/>
        <v/>
      </c>
      <c r="U41" s="54" t="str">
        <f t="shared" si="7"/>
        <v/>
      </c>
      <c r="V41" s="53" t="str">
        <f t="shared" si="7"/>
        <v/>
      </c>
      <c r="W41" s="54" t="str">
        <f t="shared" si="7"/>
        <v/>
      </c>
      <c r="X41" s="53" t="str">
        <f t="shared" si="7"/>
        <v/>
      </c>
      <c r="Y41" s="55" t="str">
        <f t="shared" si="7"/>
        <v/>
      </c>
      <c r="Z41" s="185"/>
      <c r="AA41" s="198" t="s">
        <v>50</v>
      </c>
      <c r="AB41" s="199"/>
      <c r="AC41" s="199"/>
      <c r="AD41" s="199"/>
      <c r="AE41" s="199"/>
      <c r="AF41" s="200"/>
      <c r="AG41" s="56">
        <f>SUM(AG10:AG39)</f>
        <v>0</v>
      </c>
      <c r="AH41" s="57">
        <f>SUM(AH10:AH39)</f>
        <v>0</v>
      </c>
      <c r="AI41" s="58">
        <f>SUM(AI10:AI39)</f>
        <v>0</v>
      </c>
      <c r="AJ41" s="26"/>
      <c r="AK41" s="26"/>
      <c r="AL41" s="26"/>
    </row>
    <row r="42" spans="1:45" ht="15.95" customHeight="1" thickBot="1" x14ac:dyDescent="0.25">
      <c r="A42" s="146" t="s">
        <v>48</v>
      </c>
      <c r="B42" s="147"/>
      <c r="C42" s="147"/>
      <c r="D42" s="147"/>
      <c r="E42" s="147"/>
      <c r="F42" s="147"/>
      <c r="G42" s="148"/>
      <c r="H42" s="51"/>
      <c r="I42" s="59" t="str">
        <f>IF(I41="","",AVERAGE(I10:I39))</f>
        <v/>
      </c>
      <c r="J42" s="60" t="str">
        <f>IF(J41="","",AVERAGE(J10:J39))</f>
        <v/>
      </c>
      <c r="K42" s="61" t="str">
        <f>IF(K41="","",AVERAGE(K10:K39))</f>
        <v/>
      </c>
      <c r="L42" s="60" t="str">
        <f t="shared" ref="L42:Q42" si="8">IF(L41="","",AVERAGE(L10:L39))</f>
        <v/>
      </c>
      <c r="M42" s="61" t="str">
        <f t="shared" si="8"/>
        <v/>
      </c>
      <c r="N42" s="60" t="str">
        <f t="shared" si="8"/>
        <v/>
      </c>
      <c r="O42" s="61" t="str">
        <f t="shared" si="8"/>
        <v/>
      </c>
      <c r="P42" s="60" t="str">
        <f t="shared" si="8"/>
        <v/>
      </c>
      <c r="Q42" s="61" t="str">
        <f t="shared" si="8"/>
        <v/>
      </c>
      <c r="R42" s="60" t="str">
        <f t="shared" ref="R42" si="9">IF(R41="","",AVERAGE(R10:R39))</f>
        <v/>
      </c>
      <c r="S42" s="61" t="str">
        <f t="shared" ref="S42" si="10">IF(S41="","",AVERAGE(S10:S39))</f>
        <v/>
      </c>
      <c r="T42" s="60" t="str">
        <f t="shared" ref="T42" si="11">IF(T41="","",AVERAGE(T10:T39))</f>
        <v/>
      </c>
      <c r="U42" s="61" t="str">
        <f t="shared" ref="U42:W42" si="12">IF(U41="","",AVERAGE(U10:U39))</f>
        <v/>
      </c>
      <c r="V42" s="60" t="str">
        <f t="shared" si="12"/>
        <v/>
      </c>
      <c r="W42" s="61" t="str">
        <f t="shared" si="12"/>
        <v/>
      </c>
      <c r="X42" s="60" t="str">
        <f t="shared" ref="X42" si="13">IF(X41="","",AVERAGE(X10:X39))</f>
        <v/>
      </c>
      <c r="Y42" s="61" t="str">
        <f t="shared" ref="Y42" si="14">IF(Y41="","",AVERAGE(Y10:Y39))</f>
        <v/>
      </c>
      <c r="Z42" s="185"/>
      <c r="AA42" s="157" t="s">
        <v>49</v>
      </c>
      <c r="AB42" s="158"/>
      <c r="AC42" s="158"/>
      <c r="AD42" s="158"/>
      <c r="AE42" s="158"/>
      <c r="AF42" s="197"/>
      <c r="AG42" s="62">
        <f>IF(AG41=0,0,AVERAGE(AG10:AG39))</f>
        <v>0</v>
      </c>
      <c r="AH42" s="60">
        <f>IF(AH41=0,0,AVERAGE(AH10:AH39))</f>
        <v>0</v>
      </c>
      <c r="AI42" s="63">
        <f>IF(AI41=0,0,AVERAGE(AI10:AI39))</f>
        <v>0</v>
      </c>
      <c r="AJ42" s="26"/>
      <c r="AK42" s="26"/>
      <c r="AL42" s="26"/>
    </row>
    <row r="43" spans="1:45" ht="15.95" customHeight="1" thickTop="1" thickBot="1" x14ac:dyDescent="0.25">
      <c r="A43" s="26"/>
      <c r="B43" s="26"/>
      <c r="C43" s="26"/>
      <c r="D43" s="26"/>
      <c r="E43" s="26"/>
      <c r="F43" s="26"/>
      <c r="G43" s="50"/>
      <c r="H43" s="50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50"/>
    </row>
    <row r="44" spans="1:45" ht="15.95" customHeight="1" thickTop="1" thickBot="1" x14ac:dyDescent="0.25">
      <c r="A44" s="152" t="s">
        <v>5</v>
      </c>
      <c r="B44" s="143" t="s">
        <v>6</v>
      </c>
      <c r="C44" s="144"/>
      <c r="D44" s="144"/>
      <c r="E44" s="144"/>
      <c r="F44" s="144"/>
      <c r="G44" s="145"/>
      <c r="H44" s="51"/>
      <c r="I44" s="64" t="str">
        <f>IF(I41="","",COUNTIF(I10:I39,"5"))</f>
        <v/>
      </c>
      <c r="J44" s="65" t="str">
        <f t="shared" ref="J44:Y44" si="15">IF(J41="","",COUNTIF(J10:J39,"5"))</f>
        <v/>
      </c>
      <c r="K44" s="66" t="str">
        <f t="shared" si="15"/>
        <v/>
      </c>
      <c r="L44" s="65" t="str">
        <f t="shared" si="15"/>
        <v/>
      </c>
      <c r="M44" s="66" t="str">
        <f t="shared" si="15"/>
        <v/>
      </c>
      <c r="N44" s="65" t="str">
        <f t="shared" si="15"/>
        <v/>
      </c>
      <c r="O44" s="66" t="str">
        <f t="shared" si="15"/>
        <v/>
      </c>
      <c r="P44" s="65" t="str">
        <f t="shared" si="15"/>
        <v/>
      </c>
      <c r="Q44" s="66" t="str">
        <f t="shared" si="15"/>
        <v/>
      </c>
      <c r="R44" s="65" t="str">
        <f t="shared" si="15"/>
        <v/>
      </c>
      <c r="S44" s="66" t="str">
        <f t="shared" si="15"/>
        <v/>
      </c>
      <c r="T44" s="65" t="str">
        <f t="shared" si="15"/>
        <v/>
      </c>
      <c r="U44" s="66" t="str">
        <f t="shared" si="15"/>
        <v/>
      </c>
      <c r="V44" s="65" t="str">
        <f t="shared" si="15"/>
        <v/>
      </c>
      <c r="W44" s="66" t="str">
        <f t="shared" si="15"/>
        <v/>
      </c>
      <c r="X44" s="65" t="str">
        <f t="shared" si="15"/>
        <v/>
      </c>
      <c r="Y44" s="67" t="str">
        <f t="shared" si="15"/>
        <v/>
      </c>
      <c r="Z44" s="99"/>
      <c r="AA44" s="95" t="s">
        <v>2</v>
      </c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7"/>
      <c r="AM44" s="11"/>
    </row>
    <row r="45" spans="1:45" ht="15.95" customHeight="1" thickTop="1" x14ac:dyDescent="0.2">
      <c r="A45" s="153"/>
      <c r="B45" s="174" t="s">
        <v>7</v>
      </c>
      <c r="C45" s="175"/>
      <c r="D45" s="175"/>
      <c r="E45" s="175"/>
      <c r="F45" s="175"/>
      <c r="G45" s="176" t="str">
        <f>IF(OR(G$41=0,G$41=""),"",COUNTIF(G$10:G$26,"=4"))</f>
        <v/>
      </c>
      <c r="H45" s="51"/>
      <c r="I45" s="68" t="str">
        <f>IF(I41="","",COUNTIF(I10:I39,"4"))</f>
        <v/>
      </c>
      <c r="J45" s="69" t="str">
        <f t="shared" ref="J45:Y45" si="16">IF(J41="","",COUNTIF(J10:J39,"4"))</f>
        <v/>
      </c>
      <c r="K45" s="70" t="str">
        <f t="shared" si="16"/>
        <v/>
      </c>
      <c r="L45" s="69" t="str">
        <f t="shared" si="16"/>
        <v/>
      </c>
      <c r="M45" s="70" t="str">
        <f t="shared" si="16"/>
        <v/>
      </c>
      <c r="N45" s="69" t="str">
        <f t="shared" si="16"/>
        <v/>
      </c>
      <c r="O45" s="70" t="str">
        <f t="shared" si="16"/>
        <v/>
      </c>
      <c r="P45" s="69" t="str">
        <f t="shared" si="16"/>
        <v/>
      </c>
      <c r="Q45" s="70" t="str">
        <f t="shared" si="16"/>
        <v/>
      </c>
      <c r="R45" s="69" t="str">
        <f t="shared" si="16"/>
        <v/>
      </c>
      <c r="S45" s="70" t="str">
        <f t="shared" si="16"/>
        <v/>
      </c>
      <c r="T45" s="69" t="str">
        <f t="shared" si="16"/>
        <v/>
      </c>
      <c r="U45" s="70" t="str">
        <f t="shared" si="16"/>
        <v/>
      </c>
      <c r="V45" s="69" t="str">
        <f t="shared" si="16"/>
        <v/>
      </c>
      <c r="W45" s="70" t="str">
        <f t="shared" si="16"/>
        <v/>
      </c>
      <c r="X45" s="69" t="str">
        <f t="shared" si="16"/>
        <v/>
      </c>
      <c r="Y45" s="71" t="str">
        <f t="shared" si="16"/>
        <v/>
      </c>
      <c r="Z45" s="99"/>
      <c r="AA45" s="72"/>
      <c r="AB45" s="99" t="s">
        <v>24</v>
      </c>
      <c r="AC45" s="99"/>
      <c r="AD45" s="99" t="s">
        <v>25</v>
      </c>
      <c r="AE45" s="99"/>
      <c r="AF45" s="99" t="s">
        <v>14</v>
      </c>
      <c r="AG45" s="99"/>
      <c r="AH45" s="99" t="s">
        <v>39</v>
      </c>
      <c r="AI45" s="99"/>
      <c r="AJ45" s="99" t="s">
        <v>15</v>
      </c>
      <c r="AK45" s="99"/>
      <c r="AL45" s="73"/>
      <c r="AM45" s="11"/>
    </row>
    <row r="46" spans="1:45" ht="15.95" customHeight="1" x14ac:dyDescent="0.2">
      <c r="A46" s="153"/>
      <c r="B46" s="174" t="s">
        <v>8</v>
      </c>
      <c r="C46" s="175"/>
      <c r="D46" s="175"/>
      <c r="E46" s="175"/>
      <c r="F46" s="175"/>
      <c r="G46" s="176" t="str">
        <f>IF(OR(G$41=0,G$41=""),"",COUNTIF(G$10:G$26,"=3"))</f>
        <v/>
      </c>
      <c r="H46" s="51"/>
      <c r="I46" s="68" t="str">
        <f>IF(I41="","",COUNTIF(I10:I39,"3"))</f>
        <v/>
      </c>
      <c r="J46" s="69" t="str">
        <f t="shared" ref="J46:Y46" si="17">IF(J41="","",COUNTIF(J10:J39,"3"))</f>
        <v/>
      </c>
      <c r="K46" s="70" t="str">
        <f t="shared" si="17"/>
        <v/>
      </c>
      <c r="L46" s="69" t="str">
        <f t="shared" si="17"/>
        <v/>
      </c>
      <c r="M46" s="70" t="str">
        <f t="shared" si="17"/>
        <v/>
      </c>
      <c r="N46" s="69" t="str">
        <f t="shared" si="17"/>
        <v/>
      </c>
      <c r="O46" s="70" t="str">
        <f t="shared" si="17"/>
        <v/>
      </c>
      <c r="P46" s="69" t="str">
        <f t="shared" si="17"/>
        <v/>
      </c>
      <c r="Q46" s="70" t="str">
        <f t="shared" si="17"/>
        <v/>
      </c>
      <c r="R46" s="69" t="str">
        <f t="shared" si="17"/>
        <v/>
      </c>
      <c r="S46" s="70" t="str">
        <f t="shared" si="17"/>
        <v/>
      </c>
      <c r="T46" s="69" t="str">
        <f t="shared" si="17"/>
        <v/>
      </c>
      <c r="U46" s="70" t="str">
        <f t="shared" si="17"/>
        <v/>
      </c>
      <c r="V46" s="69" t="str">
        <f t="shared" si="17"/>
        <v/>
      </c>
      <c r="W46" s="70" t="str">
        <f t="shared" si="17"/>
        <v/>
      </c>
      <c r="X46" s="69" t="str">
        <f t="shared" si="17"/>
        <v/>
      </c>
      <c r="Y46" s="71" t="str">
        <f t="shared" si="17"/>
        <v/>
      </c>
      <c r="Z46" s="99"/>
      <c r="AA46" s="72"/>
      <c r="AB46" s="99">
        <f>COUNTIF($AJ$10:$AL$39,AQ2)</f>
        <v>0</v>
      </c>
      <c r="AC46" s="99"/>
      <c r="AD46" s="99">
        <f>COUNTIF($AJ$10:$AL$39,AQ3)</f>
        <v>0</v>
      </c>
      <c r="AE46" s="99"/>
      <c r="AF46" s="99">
        <f>COUNTIF($AJ$10:$AL$39,AQ4)</f>
        <v>0</v>
      </c>
      <c r="AG46" s="99"/>
      <c r="AH46" s="99">
        <f>COUNTIF($AJ$10:$AL$39,AQ5)</f>
        <v>0</v>
      </c>
      <c r="AI46" s="99"/>
      <c r="AJ46" s="99">
        <f>COUNTIF($AJ$10:$AL$39,AQ6)</f>
        <v>0</v>
      </c>
      <c r="AK46" s="99"/>
      <c r="AL46" s="73"/>
      <c r="AM46" s="11"/>
    </row>
    <row r="47" spans="1:45" ht="15.95" customHeight="1" thickBot="1" x14ac:dyDescent="0.25">
      <c r="A47" s="153"/>
      <c r="B47" s="174" t="s">
        <v>9</v>
      </c>
      <c r="C47" s="175"/>
      <c r="D47" s="175"/>
      <c r="E47" s="175"/>
      <c r="F47" s="175"/>
      <c r="G47" s="176" t="str">
        <f>IF(OR(G$41=0,G$41=""),"",COUNTIF(G$10:G$26,"=2"))</f>
        <v/>
      </c>
      <c r="H47" s="51"/>
      <c r="I47" s="68" t="str">
        <f>IF(I41="","",COUNTIF(I10:I39,"2"))</f>
        <v/>
      </c>
      <c r="J47" s="69" t="str">
        <f t="shared" ref="J47:Y47" si="18">IF(J41="","",COUNTIF(J10:J39,"2"))</f>
        <v/>
      </c>
      <c r="K47" s="70" t="str">
        <f t="shared" si="18"/>
        <v/>
      </c>
      <c r="L47" s="69" t="str">
        <f t="shared" si="18"/>
        <v/>
      </c>
      <c r="M47" s="70" t="str">
        <f t="shared" si="18"/>
        <v/>
      </c>
      <c r="N47" s="69" t="str">
        <f t="shared" si="18"/>
        <v/>
      </c>
      <c r="O47" s="70" t="str">
        <f t="shared" si="18"/>
        <v/>
      </c>
      <c r="P47" s="69" t="str">
        <f t="shared" si="18"/>
        <v/>
      </c>
      <c r="Q47" s="70" t="str">
        <f t="shared" si="18"/>
        <v/>
      </c>
      <c r="R47" s="69" t="str">
        <f t="shared" si="18"/>
        <v/>
      </c>
      <c r="S47" s="70" t="str">
        <f t="shared" si="18"/>
        <v/>
      </c>
      <c r="T47" s="69" t="str">
        <f t="shared" si="18"/>
        <v/>
      </c>
      <c r="U47" s="70" t="str">
        <f t="shared" si="18"/>
        <v/>
      </c>
      <c r="V47" s="69" t="str">
        <f t="shared" si="18"/>
        <v/>
      </c>
      <c r="W47" s="70" t="str">
        <f t="shared" si="18"/>
        <v/>
      </c>
      <c r="X47" s="69" t="str">
        <f t="shared" si="18"/>
        <v/>
      </c>
      <c r="Y47" s="71" t="str">
        <f t="shared" si="18"/>
        <v/>
      </c>
      <c r="Z47" s="99"/>
      <c r="AA47" s="74"/>
      <c r="AB47" s="94" t="str">
        <f>IF($E$6=0,"",AB46/$E$6)</f>
        <v/>
      </c>
      <c r="AC47" s="94"/>
      <c r="AD47" s="94" t="str">
        <f t="shared" ref="AD47" si="19">IF($E$6=0,"",AD46/$E$6)</f>
        <v/>
      </c>
      <c r="AE47" s="94"/>
      <c r="AF47" s="94" t="str">
        <f t="shared" ref="AF47" si="20">IF($E$6=0,"",AF46/$E$6)</f>
        <v/>
      </c>
      <c r="AG47" s="94"/>
      <c r="AH47" s="94" t="str">
        <f t="shared" ref="AH47" si="21">IF($E$6=0,"",AH46/$E$6)</f>
        <v/>
      </c>
      <c r="AI47" s="94"/>
      <c r="AJ47" s="94" t="str">
        <f t="shared" ref="AJ47" si="22">IF($E$6=0,"",AJ46/$E$6)</f>
        <v/>
      </c>
      <c r="AK47" s="94"/>
      <c r="AL47" s="75"/>
      <c r="AM47" s="12"/>
      <c r="AP47" s="13"/>
    </row>
    <row r="48" spans="1:45" ht="15.95" customHeight="1" thickTop="1" x14ac:dyDescent="0.2">
      <c r="A48" s="153"/>
      <c r="B48" s="177" t="s">
        <v>30</v>
      </c>
      <c r="C48" s="178"/>
      <c r="D48" s="178"/>
      <c r="E48" s="178"/>
      <c r="F48" s="178"/>
      <c r="G48" s="179"/>
      <c r="H48" s="51"/>
      <c r="I48" s="76" t="str">
        <f>IF(I41="","",SUM(I44:I47))</f>
        <v/>
      </c>
      <c r="J48" s="77" t="str">
        <f t="shared" ref="J48:Y48" si="23">IF(J41="","",SUM(J44:J47))</f>
        <v/>
      </c>
      <c r="K48" s="78" t="str">
        <f t="shared" si="23"/>
        <v/>
      </c>
      <c r="L48" s="77" t="str">
        <f t="shared" si="23"/>
        <v/>
      </c>
      <c r="M48" s="78" t="str">
        <f t="shared" si="23"/>
        <v/>
      </c>
      <c r="N48" s="77" t="str">
        <f t="shared" si="23"/>
        <v/>
      </c>
      <c r="O48" s="78" t="str">
        <f t="shared" si="23"/>
        <v/>
      </c>
      <c r="P48" s="77" t="str">
        <f t="shared" si="23"/>
        <v/>
      </c>
      <c r="Q48" s="78" t="str">
        <f t="shared" si="23"/>
        <v/>
      </c>
      <c r="R48" s="77" t="str">
        <f t="shared" si="23"/>
        <v/>
      </c>
      <c r="S48" s="78" t="str">
        <f t="shared" si="23"/>
        <v/>
      </c>
      <c r="T48" s="77" t="str">
        <f t="shared" si="23"/>
        <v/>
      </c>
      <c r="U48" s="78" t="str">
        <f t="shared" si="23"/>
        <v/>
      </c>
      <c r="V48" s="77" t="str">
        <f t="shared" si="23"/>
        <v/>
      </c>
      <c r="W48" s="78" t="str">
        <f t="shared" si="23"/>
        <v/>
      </c>
      <c r="X48" s="77" t="str">
        <f t="shared" si="23"/>
        <v/>
      </c>
      <c r="Y48" s="79" t="str">
        <f t="shared" si="23"/>
        <v/>
      </c>
      <c r="Z48" s="99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12"/>
    </row>
    <row r="49" spans="1:39" ht="15.95" customHeight="1" x14ac:dyDescent="0.2">
      <c r="A49" s="153"/>
      <c r="B49" s="174" t="s">
        <v>10</v>
      </c>
      <c r="C49" s="175"/>
      <c r="D49" s="175"/>
      <c r="E49" s="175"/>
      <c r="F49" s="175"/>
      <c r="G49" s="176" t="str">
        <f>IF(OR(G$41=0,G$41=""),"",COUNTIF(G$10:G$26,"=1"))</f>
        <v/>
      </c>
      <c r="H49" s="51"/>
      <c r="I49" s="68" t="str">
        <f>IF(I41="","",COUNTIF(I10:I39,"1"))</f>
        <v/>
      </c>
      <c r="J49" s="69" t="str">
        <f t="shared" ref="J49:Y49" si="24">IF(J41="","",COUNTIF(J10:J39,"1"))</f>
        <v/>
      </c>
      <c r="K49" s="70" t="str">
        <f t="shared" si="24"/>
        <v/>
      </c>
      <c r="L49" s="69" t="str">
        <f t="shared" si="24"/>
        <v/>
      </c>
      <c r="M49" s="70" t="str">
        <f t="shared" si="24"/>
        <v/>
      </c>
      <c r="N49" s="69" t="str">
        <f t="shared" si="24"/>
        <v/>
      </c>
      <c r="O49" s="70" t="str">
        <f t="shared" si="24"/>
        <v/>
      </c>
      <c r="P49" s="69" t="str">
        <f t="shared" si="24"/>
        <v/>
      </c>
      <c r="Q49" s="70" t="str">
        <f t="shared" si="24"/>
        <v/>
      </c>
      <c r="R49" s="69" t="str">
        <f t="shared" si="24"/>
        <v/>
      </c>
      <c r="S49" s="70" t="str">
        <f t="shared" si="24"/>
        <v/>
      </c>
      <c r="T49" s="69" t="str">
        <f t="shared" si="24"/>
        <v/>
      </c>
      <c r="U49" s="70" t="str">
        <f t="shared" si="24"/>
        <v/>
      </c>
      <c r="V49" s="69" t="str">
        <f t="shared" si="24"/>
        <v/>
      </c>
      <c r="W49" s="70" t="str">
        <f t="shared" si="24"/>
        <v/>
      </c>
      <c r="X49" s="69" t="str">
        <f t="shared" si="24"/>
        <v/>
      </c>
      <c r="Y49" s="71" t="str">
        <f t="shared" si="24"/>
        <v/>
      </c>
      <c r="Z49" s="99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11"/>
    </row>
    <row r="50" spans="1:39" ht="15.95" customHeight="1" thickBot="1" x14ac:dyDescent="0.25">
      <c r="A50" s="154"/>
      <c r="B50" s="186" t="s">
        <v>11</v>
      </c>
      <c r="C50" s="187"/>
      <c r="D50" s="187"/>
      <c r="E50" s="187"/>
      <c r="F50" s="187"/>
      <c r="G50" s="188" t="str">
        <f>IF(G41="","",#REF!-SUM(G44:G49))</f>
        <v/>
      </c>
      <c r="H50" s="51"/>
      <c r="I50" s="81" t="str">
        <f>IF(I41="","",COUNTIF(I10:I39,AT7))</f>
        <v/>
      </c>
      <c r="J50" s="82" t="str">
        <f t="shared" ref="J50:Y50" si="25">IF(J41="","",COUNTIF(J10:J39,AU7))</f>
        <v/>
      </c>
      <c r="K50" s="83" t="str">
        <f t="shared" si="25"/>
        <v/>
      </c>
      <c r="L50" s="82" t="str">
        <f t="shared" si="25"/>
        <v/>
      </c>
      <c r="M50" s="83" t="str">
        <f t="shared" si="25"/>
        <v/>
      </c>
      <c r="N50" s="82" t="str">
        <f t="shared" si="25"/>
        <v/>
      </c>
      <c r="O50" s="83" t="str">
        <f t="shared" si="25"/>
        <v/>
      </c>
      <c r="P50" s="82" t="str">
        <f t="shared" si="25"/>
        <v/>
      </c>
      <c r="Q50" s="83" t="str">
        <f t="shared" si="25"/>
        <v/>
      </c>
      <c r="R50" s="82" t="str">
        <f t="shared" si="25"/>
        <v/>
      </c>
      <c r="S50" s="83" t="str">
        <f t="shared" si="25"/>
        <v/>
      </c>
      <c r="T50" s="82" t="str">
        <f t="shared" si="25"/>
        <v/>
      </c>
      <c r="U50" s="83" t="str">
        <f t="shared" si="25"/>
        <v/>
      </c>
      <c r="V50" s="82" t="str">
        <f t="shared" si="25"/>
        <v/>
      </c>
      <c r="W50" s="83" t="str">
        <f t="shared" si="25"/>
        <v/>
      </c>
      <c r="X50" s="82" t="str">
        <f t="shared" si="25"/>
        <v/>
      </c>
      <c r="Y50" s="84" t="str">
        <f t="shared" si="25"/>
        <v/>
      </c>
      <c r="Z50" s="99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11"/>
    </row>
    <row r="51" spans="1:39" ht="15.95" customHeight="1" thickTop="1" thickBot="1" x14ac:dyDescent="0.25">
      <c r="A51" s="26"/>
      <c r="B51" s="26"/>
      <c r="C51" s="26"/>
      <c r="D51" s="26"/>
      <c r="E51" s="26"/>
      <c r="F51" s="26"/>
      <c r="G51" s="50"/>
      <c r="H51" s="50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50"/>
    </row>
    <row r="52" spans="1:39" ht="15.95" customHeight="1" thickTop="1" thickBot="1" x14ac:dyDescent="0.25">
      <c r="A52" s="201" t="s">
        <v>16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3"/>
      <c r="L52" s="204" t="s">
        <v>53</v>
      </c>
      <c r="M52" s="202"/>
      <c r="N52" s="202"/>
      <c r="O52" s="202"/>
      <c r="P52" s="202"/>
      <c r="Q52" s="203"/>
      <c r="R52" s="202" t="s">
        <v>55</v>
      </c>
      <c r="S52" s="202"/>
      <c r="T52" s="202"/>
      <c r="U52" s="202"/>
      <c r="V52" s="202"/>
      <c r="W52" s="202"/>
      <c r="X52" s="202"/>
      <c r="Y52" s="205"/>
      <c r="Z52" s="50"/>
      <c r="AA52" s="106" t="s">
        <v>54</v>
      </c>
      <c r="AB52" s="107"/>
      <c r="AC52" s="107"/>
      <c r="AD52" s="107"/>
      <c r="AE52" s="107"/>
      <c r="AF52" s="108"/>
      <c r="AG52" s="106" t="s">
        <v>51</v>
      </c>
      <c r="AH52" s="107"/>
      <c r="AI52" s="107"/>
      <c r="AJ52" s="107"/>
      <c r="AK52" s="107"/>
      <c r="AL52" s="108"/>
      <c r="AM52" s="1"/>
    </row>
    <row r="53" spans="1:39" ht="15.95" customHeight="1" thickTop="1" thickBot="1" x14ac:dyDescent="0.25">
      <c r="A53" s="206" t="s">
        <v>6</v>
      </c>
      <c r="B53" s="207"/>
      <c r="C53" s="207" t="s">
        <v>7</v>
      </c>
      <c r="D53" s="207"/>
      <c r="E53" s="207" t="s">
        <v>8</v>
      </c>
      <c r="F53" s="207"/>
      <c r="G53" s="208" t="s">
        <v>9</v>
      </c>
      <c r="H53" s="208"/>
      <c r="I53" s="208"/>
      <c r="J53" s="209" t="s">
        <v>38</v>
      </c>
      <c r="K53" s="210"/>
      <c r="L53" s="211" t="s">
        <v>11</v>
      </c>
      <c r="M53" s="212"/>
      <c r="N53" s="212"/>
      <c r="O53" s="208" t="s">
        <v>10</v>
      </c>
      <c r="P53" s="208"/>
      <c r="Q53" s="213"/>
      <c r="R53" s="207" t="s">
        <v>52</v>
      </c>
      <c r="S53" s="207"/>
      <c r="T53" s="207" t="s">
        <v>56</v>
      </c>
      <c r="U53" s="207"/>
      <c r="V53" s="207" t="s">
        <v>57</v>
      </c>
      <c r="W53" s="207"/>
      <c r="X53" s="207" t="s">
        <v>58</v>
      </c>
      <c r="Y53" s="214"/>
      <c r="Z53" s="50"/>
      <c r="AA53" s="109" t="str">
        <f>IF(SUM(AA10:AA39)=0,"",AVERAGE(I42:Y42))</f>
        <v/>
      </c>
      <c r="AB53" s="110"/>
      <c r="AC53" s="110"/>
      <c r="AD53" s="110"/>
      <c r="AE53" s="110"/>
      <c r="AF53" s="111"/>
      <c r="AG53" s="109" t="str">
        <f>IF(SUM(AA10:AA39)=0,"",AVERAGE(AR10:AS39))</f>
        <v/>
      </c>
      <c r="AH53" s="110"/>
      <c r="AI53" s="110"/>
      <c r="AJ53" s="110"/>
      <c r="AK53" s="110"/>
      <c r="AL53" s="111"/>
      <c r="AM53" s="1"/>
    </row>
    <row r="54" spans="1:39" ht="15.95" customHeight="1" thickTop="1" x14ac:dyDescent="0.2">
      <c r="A54" s="149" t="str">
        <f>IF(E6=0,"",COUNTIF($AD$10:$AF$39,"Odličan"))</f>
        <v/>
      </c>
      <c r="B54" s="99"/>
      <c r="C54" s="99" t="str">
        <f>IF(E6=0,"",COUNTIF($AD$10:$AF$39,"Vrlo dobar"))</f>
        <v/>
      </c>
      <c r="D54" s="99"/>
      <c r="E54" s="99" t="str">
        <f>IF(E6=0,"",COUNTIF($AD$10:$AF$39,"Dobar"))</f>
        <v/>
      </c>
      <c r="F54" s="99"/>
      <c r="G54" s="99" t="str">
        <f>IF(E6=0,"",COUNTIF($AD$10:$AF$39,"Dovoljan"))</f>
        <v/>
      </c>
      <c r="H54" s="99"/>
      <c r="I54" s="99"/>
      <c r="J54" s="131" t="str">
        <f>IF(E6=0,"",SUM(A54:I54))</f>
        <v/>
      </c>
      <c r="K54" s="183"/>
      <c r="L54" s="98" t="str">
        <f>IF(E6=0,"",COUNTIF($AD$10:$AF$39,"Neocijenjen"))</f>
        <v/>
      </c>
      <c r="M54" s="99"/>
      <c r="N54" s="99"/>
      <c r="O54" s="99" t="str">
        <f>IF(E6=0,"",COUNTIF($AD$10:$AF$39,"Nedovoljan"))</f>
        <v/>
      </c>
      <c r="P54" s="99"/>
      <c r="Q54" s="101"/>
      <c r="R54" s="99" t="str">
        <f>IF(E6=0,"",COUNTIF($AC$10:$AC$39,1))</f>
        <v/>
      </c>
      <c r="S54" s="99"/>
      <c r="T54" s="99" t="str">
        <f>IF(E6=0,"",COUNTIF($AC$10:$AC$39,2))</f>
        <v/>
      </c>
      <c r="U54" s="99"/>
      <c r="V54" s="99" t="str">
        <f>IF(E6=0,"",COUNTIF($AC$10:$AC$39,3))</f>
        <v/>
      </c>
      <c r="W54" s="99"/>
      <c r="X54" s="99" t="str">
        <f>IF(E6=0,"",$O$54-(SUM(R54:W54)))</f>
        <v/>
      </c>
      <c r="Y54" s="155"/>
      <c r="Z54" s="50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1"/>
    </row>
    <row r="55" spans="1:39" ht="15.95" customHeight="1" thickBot="1" x14ac:dyDescent="0.25">
      <c r="A55" s="161" t="str">
        <f>IF(E6=0,"",A54/E6)</f>
        <v/>
      </c>
      <c r="B55" s="94"/>
      <c r="C55" s="94" t="str">
        <f>IF(E6=0,"",C54/E6)</f>
        <v/>
      </c>
      <c r="D55" s="94"/>
      <c r="E55" s="94" t="str">
        <f>IF(E6=0,"",E54/E6)</f>
        <v/>
      </c>
      <c r="F55" s="94"/>
      <c r="G55" s="94" t="str">
        <f>IF($E6=0,"",G54/E6)</f>
        <v/>
      </c>
      <c r="H55" s="94"/>
      <c r="I55" s="94"/>
      <c r="J55" s="190" t="str">
        <f>IF(E6=0,"",J54/E6)</f>
        <v/>
      </c>
      <c r="K55" s="191"/>
      <c r="L55" s="93" t="str">
        <f>IF(E6=0,"",L54/E6)</f>
        <v/>
      </c>
      <c r="M55" s="94"/>
      <c r="N55" s="94"/>
      <c r="O55" s="94" t="str">
        <f>IF(E6=0,"",O54/E6)</f>
        <v/>
      </c>
      <c r="P55" s="94"/>
      <c r="Q55" s="102"/>
      <c r="R55" s="94" t="str">
        <f>IF(E6=0,"",R54/E6)</f>
        <v/>
      </c>
      <c r="S55" s="94"/>
      <c r="T55" s="94" t="str">
        <f>IF(E6=0,"",T54/E6)</f>
        <v/>
      </c>
      <c r="U55" s="94"/>
      <c r="V55" s="94" t="str">
        <f>IF(E6=0,"",V54/E6)</f>
        <v/>
      </c>
      <c r="W55" s="94"/>
      <c r="X55" s="94" t="str">
        <f>IF(E6=0,"",X54/E6)</f>
        <v/>
      </c>
      <c r="Y55" s="189"/>
      <c r="Z55" s="85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1"/>
    </row>
    <row r="56" spans="1:39" ht="15.95" customHeight="1" thickTop="1" x14ac:dyDescent="0.2">
      <c r="V56" s="180"/>
      <c r="W56" s="180"/>
      <c r="X56" s="180"/>
      <c r="Y56" s="180"/>
      <c r="Z56" s="5"/>
      <c r="AL56" s="2"/>
      <c r="AM56" s="1"/>
    </row>
    <row r="57" spans="1:39" ht="15.95" customHeight="1" x14ac:dyDescent="0.2">
      <c r="A57" s="181"/>
      <c r="B57" s="181"/>
      <c r="C57" s="181"/>
      <c r="D57" s="181"/>
      <c r="E57" s="181"/>
      <c r="F57" s="181"/>
      <c r="G57" s="181"/>
      <c r="H57" s="4"/>
      <c r="X57" s="180"/>
      <c r="Y57" s="180"/>
      <c r="Z57" s="5"/>
      <c r="AL57" s="2"/>
    </row>
    <row r="58" spans="1:39" ht="15.95" customHeight="1" x14ac:dyDescent="0.2">
      <c r="A58" s="180"/>
      <c r="B58" s="180"/>
      <c r="C58" s="180"/>
      <c r="D58" s="180"/>
      <c r="E58" s="180"/>
      <c r="F58" s="182"/>
      <c r="G58" s="182"/>
      <c r="H58" s="7"/>
      <c r="X58" s="184"/>
      <c r="Y58" s="184"/>
      <c r="Z58" s="6"/>
      <c r="AL58" s="2"/>
    </row>
    <row r="59" spans="1:39" ht="15.95" customHeight="1" x14ac:dyDescent="0.2">
      <c r="A59" s="180"/>
      <c r="B59" s="180"/>
      <c r="C59" s="180"/>
      <c r="D59" s="180"/>
      <c r="E59" s="180"/>
      <c r="F59" s="182"/>
      <c r="G59" s="182"/>
      <c r="H59" s="7"/>
      <c r="AL59" s="2"/>
    </row>
    <row r="60" spans="1:39" ht="15.95" customHeight="1" x14ac:dyDescent="0.2">
      <c r="A60" s="180"/>
      <c r="B60" s="180"/>
      <c r="C60" s="180"/>
      <c r="D60" s="180"/>
      <c r="E60" s="180"/>
      <c r="F60" s="182"/>
      <c r="G60" s="182"/>
      <c r="H60" s="7"/>
      <c r="L60" s="180"/>
      <c r="M60" s="180"/>
      <c r="AL60" s="2"/>
    </row>
  </sheetData>
  <sheetProtection algorithmName="SHA-512" hashValue="vb/IgRFZDQGEXNEuIsYosAjBwat/WMBxd6Xi0doMfy1xJGDGDiQn23M7JNd7FaAhj9UI1MJCcLfIyNV9dedMJQ==" saltValue="dMtloIadUOk8uXmVZH2kPg==" spinCount="100000" sheet="1" objects="1" scenarios="1"/>
  <mergeCells count="318">
    <mergeCell ref="AQ7:AS7"/>
    <mergeCell ref="AA42:AF42"/>
    <mergeCell ref="AA41:AF41"/>
    <mergeCell ref="AH46:AI46"/>
    <mergeCell ref="AJ46:AK46"/>
    <mergeCell ref="AJ37:AL37"/>
    <mergeCell ref="AN37:AO37"/>
    <mergeCell ref="AP37:AQ37"/>
    <mergeCell ref="AR37:AS37"/>
    <mergeCell ref="AR34:AS34"/>
    <mergeCell ref="AN35:AO35"/>
    <mergeCell ref="AP35:AQ35"/>
    <mergeCell ref="AR35:AS35"/>
    <mergeCell ref="AN38:AO38"/>
    <mergeCell ref="AP38:AQ38"/>
    <mergeCell ref="AR38:AS38"/>
    <mergeCell ref="AJ36:AL36"/>
    <mergeCell ref="AN36:AO36"/>
    <mergeCell ref="AP36:AQ36"/>
    <mergeCell ref="AR36:AS36"/>
    <mergeCell ref="AD10:AF10"/>
    <mergeCell ref="AN29:AO29"/>
    <mergeCell ref="AP29:AQ29"/>
    <mergeCell ref="AR29:AS29"/>
    <mergeCell ref="AJ47:AK47"/>
    <mergeCell ref="B44:G44"/>
    <mergeCell ref="B45:G45"/>
    <mergeCell ref="B46:G46"/>
    <mergeCell ref="AD45:AE45"/>
    <mergeCell ref="AB46:AC46"/>
    <mergeCell ref="AD46:AE46"/>
    <mergeCell ref="AF46:AG46"/>
    <mergeCell ref="B35:F35"/>
    <mergeCell ref="AD35:AF35"/>
    <mergeCell ref="AJ35:AL35"/>
    <mergeCell ref="B38:F38"/>
    <mergeCell ref="AD38:AF38"/>
    <mergeCell ref="AJ38:AL38"/>
    <mergeCell ref="H1:H39"/>
    <mergeCell ref="F1:G2"/>
    <mergeCell ref="A4:G4"/>
    <mergeCell ref="E5:G5"/>
    <mergeCell ref="E6:G7"/>
    <mergeCell ref="B36:F36"/>
    <mergeCell ref="AD36:AF36"/>
    <mergeCell ref="AD47:AE47"/>
    <mergeCell ref="B50:G50"/>
    <mergeCell ref="X55:Y55"/>
    <mergeCell ref="A53:B53"/>
    <mergeCell ref="C53:D53"/>
    <mergeCell ref="E53:F53"/>
    <mergeCell ref="A55:B55"/>
    <mergeCell ref="C55:D55"/>
    <mergeCell ref="E55:F55"/>
    <mergeCell ref="J55:K55"/>
    <mergeCell ref="A54:B54"/>
    <mergeCell ref="C54:D54"/>
    <mergeCell ref="E54:F54"/>
    <mergeCell ref="T55:U55"/>
    <mergeCell ref="V55:W55"/>
    <mergeCell ref="G53:I53"/>
    <mergeCell ref="G54:I54"/>
    <mergeCell ref="G55:I55"/>
    <mergeCell ref="AP31:AQ31"/>
    <mergeCell ref="AR31:AS31"/>
    <mergeCell ref="B12:F12"/>
    <mergeCell ref="B11:F11"/>
    <mergeCell ref="AJ15:AL15"/>
    <mergeCell ref="B16:F16"/>
    <mergeCell ref="B17:F17"/>
    <mergeCell ref="AJ14:AL14"/>
    <mergeCell ref="L60:M60"/>
    <mergeCell ref="B29:F29"/>
    <mergeCell ref="AD29:AF29"/>
    <mergeCell ref="AJ29:AL29"/>
    <mergeCell ref="X58:Y58"/>
    <mergeCell ref="Z41:Z42"/>
    <mergeCell ref="Z44:Z50"/>
    <mergeCell ref="B30:F30"/>
    <mergeCell ref="AD30:AF30"/>
    <mergeCell ref="AJ30:AL30"/>
    <mergeCell ref="B32:F32"/>
    <mergeCell ref="A60:C60"/>
    <mergeCell ref="A59:C59"/>
    <mergeCell ref="A58:C58"/>
    <mergeCell ref="F60:G60"/>
    <mergeCell ref="AB47:AC47"/>
    <mergeCell ref="AF47:AG47"/>
    <mergeCell ref="AH47:AI47"/>
    <mergeCell ref="B47:G47"/>
    <mergeCell ref="B48:G48"/>
    <mergeCell ref="B49:G49"/>
    <mergeCell ref="D60:E60"/>
    <mergeCell ref="R53:S53"/>
    <mergeCell ref="T53:U53"/>
    <mergeCell ref="D58:E58"/>
    <mergeCell ref="D59:E59"/>
    <mergeCell ref="A57:G57"/>
    <mergeCell ref="F59:G59"/>
    <mergeCell ref="F58:G58"/>
    <mergeCell ref="R55:S55"/>
    <mergeCell ref="V56:W56"/>
    <mergeCell ref="X56:Y56"/>
    <mergeCell ref="X57:Y57"/>
    <mergeCell ref="V53:W53"/>
    <mergeCell ref="R54:S54"/>
    <mergeCell ref="T54:U54"/>
    <mergeCell ref="V54:W54"/>
    <mergeCell ref="X54:Y54"/>
    <mergeCell ref="J54:K54"/>
    <mergeCell ref="J53:K53"/>
    <mergeCell ref="AR25:AS25"/>
    <mergeCell ref="AR15:AS15"/>
    <mergeCell ref="AR16:AS16"/>
    <mergeCell ref="AR17:AS17"/>
    <mergeCell ref="AR18:AS18"/>
    <mergeCell ref="AR19:AS19"/>
    <mergeCell ref="AR20:AS20"/>
    <mergeCell ref="AR21:AS21"/>
    <mergeCell ref="AR22:AS22"/>
    <mergeCell ref="AR23:AS23"/>
    <mergeCell ref="AR39:AS39"/>
    <mergeCell ref="AR26:AS26"/>
    <mergeCell ref="AN27:AO27"/>
    <mergeCell ref="AP27:AQ27"/>
    <mergeCell ref="AR27:AS27"/>
    <mergeCell ref="AN28:AO28"/>
    <mergeCell ref="AP28:AQ28"/>
    <mergeCell ref="AR28:AS28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N39:AO39"/>
    <mergeCell ref="AP39:AQ39"/>
    <mergeCell ref="AP26:AQ26"/>
    <mergeCell ref="AN26:AO26"/>
    <mergeCell ref="AN30:AO30"/>
    <mergeCell ref="AP30:AQ30"/>
    <mergeCell ref="AR30:AS30"/>
    <mergeCell ref="AN31:AO31"/>
    <mergeCell ref="AP25:AQ25"/>
    <mergeCell ref="AD22:AF22"/>
    <mergeCell ref="AD23:AF23"/>
    <mergeCell ref="AD24:AF24"/>
    <mergeCell ref="AD25:AF25"/>
    <mergeCell ref="AJ24:AL24"/>
    <mergeCell ref="AJ25:AL25"/>
    <mergeCell ref="AN25:AO25"/>
    <mergeCell ref="AN20:AO20"/>
    <mergeCell ref="AO2:AP2"/>
    <mergeCell ref="AO3:AP3"/>
    <mergeCell ref="AQ2:AS2"/>
    <mergeCell ref="AQ3:AS3"/>
    <mergeCell ref="AQ4:AS4"/>
    <mergeCell ref="AQ5:AS5"/>
    <mergeCell ref="AQ6:AS6"/>
    <mergeCell ref="AP20:AQ20"/>
    <mergeCell ref="AP21:AQ21"/>
    <mergeCell ref="AR10:AS10"/>
    <mergeCell ref="AR11:AS11"/>
    <mergeCell ref="AP14:AQ14"/>
    <mergeCell ref="AN14:AO14"/>
    <mergeCell ref="AP18:AQ18"/>
    <mergeCell ref="AP19:AQ19"/>
    <mergeCell ref="AP10:AQ10"/>
    <mergeCell ref="AP11:AQ11"/>
    <mergeCell ref="AP12:AQ12"/>
    <mergeCell ref="AP13:AQ13"/>
    <mergeCell ref="AN10:AO10"/>
    <mergeCell ref="AN11:AO11"/>
    <mergeCell ref="AN12:AO12"/>
    <mergeCell ref="AN18:AO18"/>
    <mergeCell ref="AN19:AO19"/>
    <mergeCell ref="AP17:AQ17"/>
    <mergeCell ref="AN17:AO17"/>
    <mergeCell ref="AN21:AO21"/>
    <mergeCell ref="AN22:AO22"/>
    <mergeCell ref="AN23:AO23"/>
    <mergeCell ref="AN24:AO24"/>
    <mergeCell ref="AR12:AS12"/>
    <mergeCell ref="AR13:AS13"/>
    <mergeCell ref="AR14:AS14"/>
    <mergeCell ref="AP16:AQ16"/>
    <mergeCell ref="AN16:AO16"/>
    <mergeCell ref="AP15:AQ15"/>
    <mergeCell ref="AN15:AO15"/>
    <mergeCell ref="AP22:AQ22"/>
    <mergeCell ref="AP23:AQ23"/>
    <mergeCell ref="AP24:AQ24"/>
    <mergeCell ref="AR24:AS24"/>
    <mergeCell ref="AR9:AS9"/>
    <mergeCell ref="AP9:AQ9"/>
    <mergeCell ref="AN9:AO9"/>
    <mergeCell ref="AN13:AO13"/>
    <mergeCell ref="U2:U9"/>
    <mergeCell ref="Q2:Q9"/>
    <mergeCell ref="S2:S9"/>
    <mergeCell ref="AA1:AA9"/>
    <mergeCell ref="AB1:AB9"/>
    <mergeCell ref="AC1:AC9"/>
    <mergeCell ref="AD1:AF9"/>
    <mergeCell ref="X2:X9"/>
    <mergeCell ref="Y2:Y9"/>
    <mergeCell ref="I1:Y1"/>
    <mergeCell ref="V2:V9"/>
    <mergeCell ref="W2:W9"/>
    <mergeCell ref="I2:I9"/>
    <mergeCell ref="J2:J9"/>
    <mergeCell ref="K2:K9"/>
    <mergeCell ref="L2:L9"/>
    <mergeCell ref="N2:N9"/>
    <mergeCell ref="O2:O9"/>
    <mergeCell ref="P2:P9"/>
    <mergeCell ref="R2:R9"/>
    <mergeCell ref="AD15:AF15"/>
    <mergeCell ref="AD16:AF16"/>
    <mergeCell ref="AD17:AF17"/>
    <mergeCell ref="B9:F9"/>
    <mergeCell ref="A7:B7"/>
    <mergeCell ref="C7:D7"/>
    <mergeCell ref="B25:F25"/>
    <mergeCell ref="B24:F24"/>
    <mergeCell ref="B23:F23"/>
    <mergeCell ref="B22:F22"/>
    <mergeCell ref="B21:F21"/>
    <mergeCell ref="B20:F20"/>
    <mergeCell ref="AA52:AF52"/>
    <mergeCell ref="AB45:AC45"/>
    <mergeCell ref="Z1:Z39"/>
    <mergeCell ref="B26:F26"/>
    <mergeCell ref="AD26:AF26"/>
    <mergeCell ref="A41:G41"/>
    <mergeCell ref="A42:G42"/>
    <mergeCell ref="B18:F18"/>
    <mergeCell ref="A5:B5"/>
    <mergeCell ref="A6:B6"/>
    <mergeCell ref="C5:D5"/>
    <mergeCell ref="C6:D6"/>
    <mergeCell ref="B10:F10"/>
    <mergeCell ref="B39:F39"/>
    <mergeCell ref="A44:A50"/>
    <mergeCell ref="AD21:AF21"/>
    <mergeCell ref="AD13:AF13"/>
    <mergeCell ref="A1:C2"/>
    <mergeCell ref="D1:E2"/>
    <mergeCell ref="AD11:AF11"/>
    <mergeCell ref="AD12:AF12"/>
    <mergeCell ref="AD19:AF19"/>
    <mergeCell ref="AD20:AF20"/>
    <mergeCell ref="AD14:AF14"/>
    <mergeCell ref="AG52:AL52"/>
    <mergeCell ref="AA53:AF53"/>
    <mergeCell ref="AG53:AL53"/>
    <mergeCell ref="AD39:AF39"/>
    <mergeCell ref="AG1:AI1"/>
    <mergeCell ref="AJ19:AL19"/>
    <mergeCell ref="AJ20:AL20"/>
    <mergeCell ref="AJ21:AL21"/>
    <mergeCell ref="AJ22:AL22"/>
    <mergeCell ref="AJ23:AL23"/>
    <mergeCell ref="AJ16:AL16"/>
    <mergeCell ref="AJ17:AL17"/>
    <mergeCell ref="AJ18:AL18"/>
    <mergeCell ref="AJ10:AL10"/>
    <mergeCell ref="AI2:AI9"/>
    <mergeCell ref="AG2:AG9"/>
    <mergeCell ref="AH2:AH9"/>
    <mergeCell ref="AJ1:AL9"/>
    <mergeCell ref="AJ11:AL11"/>
    <mergeCell ref="AJ12:AL12"/>
    <mergeCell ref="AJ13:AL13"/>
    <mergeCell ref="AJ39:AL39"/>
    <mergeCell ref="AD18:AF18"/>
    <mergeCell ref="AJ26:AL26"/>
    <mergeCell ref="AJ27:AL27"/>
    <mergeCell ref="AJ28:AL28"/>
    <mergeCell ref="AJ32:AL32"/>
    <mergeCell ref="AJ33:AL33"/>
    <mergeCell ref="AJ34:AL34"/>
    <mergeCell ref="AF45:AG45"/>
    <mergeCell ref="AH45:AI45"/>
    <mergeCell ref="AJ45:AK45"/>
    <mergeCell ref="B19:F19"/>
    <mergeCell ref="B27:F27"/>
    <mergeCell ref="AD27:AF27"/>
    <mergeCell ref="B28:F28"/>
    <mergeCell ref="AD28:AF28"/>
    <mergeCell ref="AD32:AF32"/>
    <mergeCell ref="B33:F33"/>
    <mergeCell ref="AD33:AF33"/>
    <mergeCell ref="AD34:AF34"/>
    <mergeCell ref="B37:F37"/>
    <mergeCell ref="AD37:AF37"/>
    <mergeCell ref="B31:F31"/>
    <mergeCell ref="AD31:AF31"/>
    <mergeCell ref="AJ31:AL31"/>
    <mergeCell ref="B34:F34"/>
    <mergeCell ref="AA44:AL44"/>
    <mergeCell ref="T2:T9"/>
    <mergeCell ref="B13:F13"/>
    <mergeCell ref="B14:F14"/>
    <mergeCell ref="B15:F15"/>
    <mergeCell ref="M2:M9"/>
    <mergeCell ref="L53:N53"/>
    <mergeCell ref="L55:N55"/>
    <mergeCell ref="A52:K52"/>
    <mergeCell ref="L52:Q52"/>
    <mergeCell ref="R52:Y52"/>
    <mergeCell ref="L54:N54"/>
    <mergeCell ref="O53:Q53"/>
    <mergeCell ref="O54:Q54"/>
    <mergeCell ref="O55:Q55"/>
    <mergeCell ref="X53:Y53"/>
  </mergeCells>
  <conditionalFormatting sqref="AA18">
    <cfRule type="containsBlanks" dxfId="0" priority="1">
      <formula>LEN(TRIM(AA18))=0</formula>
    </cfRule>
  </conditionalFormatting>
  <dataValidations count="3">
    <dataValidation type="list" allowBlank="1" showInputMessage="1" showErrorMessage="1" sqref="AJ10:AL39">
      <formula1>$AQ$1:$AQ$6</formula1>
    </dataValidation>
    <dataValidation type="list" allowBlank="1" showErrorMessage="1" errorTitle="Greška!" error="Unos mora biti ocjena od 1 do 5 ili N (neocijenjen)." promptTitle="Greška!" prompt="Unos mora biti ocjena od 1 do 5 ili N (neocijenjen)." sqref="I10:Y39">
      <formula1>$AT$2:$AT$7</formula1>
    </dataValidation>
    <dataValidation type="list" allowBlank="1" showInputMessage="1" showErrorMessage="1" sqref="G10:G39">
      <formula1>$AN$1:$AN$3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3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odjeljenski_list</vt:lpstr>
      <vt:lpstr>odjeljenski_list!Print_Area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 Softic</dc:creator>
  <cp:lastModifiedBy>Hackman</cp:lastModifiedBy>
  <cp:lastPrinted>2016-06-12T22:43:52Z</cp:lastPrinted>
  <dcterms:created xsi:type="dcterms:W3CDTF">2015-06-08T05:39:58Z</dcterms:created>
  <dcterms:modified xsi:type="dcterms:W3CDTF">2017-01-02T01:46:13Z</dcterms:modified>
</cp:coreProperties>
</file>